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18"/>
  <workbookPr checkCompatibility="1" defaultThemeVersion="166925"/>
  <mc:AlternateContent xmlns:mc="http://schemas.openxmlformats.org/markup-compatibility/2006">
    <mc:Choice Requires="x15">
      <x15ac:absPath xmlns:x15ac="http://schemas.microsoft.com/office/spreadsheetml/2010/11/ac" url="C:\Users\Equipo\Desktop\Documentos SENA 2024\MATRIZ 2024 GRUPO\"/>
    </mc:Choice>
  </mc:AlternateContent>
  <xr:revisionPtr revIDLastSave="534" documentId="13_ncr:1_{FEEF182F-1D09-4F60-B125-9B6F44377E6C}" xr6:coauthVersionLast="47" xr6:coauthVersionMax="47" xr10:uidLastSave="{E8777498-0B41-42F4-AD93-8235B494ED5A}"/>
  <bookViews>
    <workbookView xWindow="270" yWindow="30" windowWidth="20220" windowHeight="10890" tabRatio="818" firstSheet="4" xr2:uid="{00000000-000D-0000-FFFF-FFFF00000000}"/>
  </bookViews>
  <sheets>
    <sheet name="INFORMACIÓN GENERAL" sheetId="13" r:id="rId1"/>
    <sheet name="HORAS X COMPETENCIA X FASE" sheetId="12" r:id="rId2"/>
    <sheet name="HORARIOS" sheetId="8" r:id="rId3"/>
    <sheet name="DISTRIBUCIÓN HORAS " sheetId="1" r:id="rId4"/>
    <sheet name="TRAZABILIDAD DE LA MATRIZ" sheetId="14" r:id="rId5"/>
  </sheets>
  <definedNames>
    <definedName name="_xlnm._FilterDatabase" localSheetId="1" hidden="1">'HORAS X COMPETENCIA X FASE'!$A$5:$K$20</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3" i="1" l="1"/>
  <c r="I54" i="1"/>
  <c r="X53" i="1"/>
  <c r="R53" i="1"/>
  <c r="N53" i="1"/>
  <c r="J53" i="1"/>
  <c r="I53" i="1"/>
  <c r="J54" i="1"/>
  <c r="K54" i="1"/>
  <c r="L54" i="1"/>
  <c r="M54" i="1"/>
  <c r="N54" i="1"/>
  <c r="O54" i="1"/>
  <c r="P54" i="1"/>
  <c r="Q54" i="1"/>
  <c r="R54" i="1"/>
  <c r="S54" i="1"/>
  <c r="T54" i="1"/>
  <c r="U54" i="1"/>
  <c r="Y54" i="1" s="1"/>
  <c r="V54" i="1"/>
  <c r="W54" i="1"/>
  <c r="X54" i="1"/>
  <c r="X33" i="1"/>
  <c r="X29" i="1"/>
  <c r="U33" i="1"/>
  <c r="U29" i="1"/>
  <c r="U16" i="1"/>
  <c r="R49" i="1"/>
  <c r="R46" i="1"/>
  <c r="R41" i="1"/>
  <c r="R38" i="1"/>
  <c r="R33" i="1"/>
  <c r="R29" i="1"/>
  <c r="R25" i="1"/>
  <c r="R23" i="1"/>
  <c r="R21" i="1"/>
  <c r="R16" i="1"/>
  <c r="R12" i="1"/>
  <c r="R10" i="1"/>
  <c r="R7" i="1"/>
  <c r="N49" i="1"/>
  <c r="N46" i="1"/>
  <c r="N41" i="1"/>
  <c r="N38" i="1"/>
  <c r="N33" i="1"/>
  <c r="N25" i="1"/>
  <c r="N21" i="1"/>
  <c r="N16" i="1"/>
  <c r="N12" i="1"/>
  <c r="N10" i="1"/>
  <c r="N7" i="1"/>
  <c r="F53" i="1"/>
  <c r="G53" i="1"/>
  <c r="K53" i="1"/>
  <c r="L53" i="1"/>
  <c r="M53" i="1"/>
  <c r="O53" i="1"/>
  <c r="P53" i="1"/>
  <c r="Q53" i="1"/>
  <c r="S53" i="1"/>
  <c r="T53" i="1"/>
  <c r="V53" i="1"/>
  <c r="W53" i="1"/>
  <c r="F45" i="1"/>
  <c r="G45" i="1"/>
  <c r="I45" i="1"/>
  <c r="J45" i="1"/>
  <c r="K45" i="1"/>
  <c r="L45" i="1"/>
  <c r="M45" i="1"/>
  <c r="O45" i="1"/>
  <c r="P45" i="1"/>
  <c r="Q45" i="1"/>
  <c r="S45" i="1"/>
  <c r="T45" i="1"/>
  <c r="V45" i="1"/>
  <c r="W45" i="1"/>
  <c r="F37" i="1"/>
  <c r="G37" i="1"/>
  <c r="I37" i="1"/>
  <c r="J37" i="1"/>
  <c r="K37" i="1"/>
  <c r="L37" i="1"/>
  <c r="M37" i="1"/>
  <c r="O37" i="1"/>
  <c r="P37" i="1"/>
  <c r="Q37" i="1"/>
  <c r="S37" i="1"/>
  <c r="T37" i="1"/>
  <c r="V37" i="1"/>
  <c r="W37" i="1"/>
  <c r="F20" i="1"/>
  <c r="G20" i="1"/>
  <c r="I20" i="1"/>
  <c r="J20" i="1"/>
  <c r="K20" i="1"/>
  <c r="L20" i="1"/>
  <c r="M20" i="1"/>
  <c r="O20" i="1"/>
  <c r="P20" i="1"/>
  <c r="Q20" i="1"/>
  <c r="S20" i="1"/>
  <c r="T20" i="1"/>
  <c r="V20" i="1"/>
  <c r="W20" i="1"/>
  <c r="F6" i="1"/>
  <c r="G6" i="1"/>
  <c r="H6" i="1"/>
  <c r="I6" i="1"/>
  <c r="J6" i="1"/>
  <c r="K6" i="1"/>
  <c r="L6" i="1"/>
  <c r="M6" i="1"/>
  <c r="O6" i="1"/>
  <c r="P6" i="1"/>
  <c r="Q6" i="1"/>
  <c r="R6" i="1"/>
  <c r="S6" i="1"/>
  <c r="T6" i="1"/>
  <c r="V6" i="1"/>
  <c r="W6" i="1"/>
  <c r="R18" i="8"/>
  <c r="H49" i="1" l="1"/>
  <c r="H46" i="1"/>
  <c r="H53" i="1" s="1"/>
  <c r="H41" i="1"/>
  <c r="H38" i="1"/>
  <c r="H45" i="1" s="1"/>
  <c r="H33" i="1"/>
  <c r="H29" i="1"/>
  <c r="H25" i="1"/>
  <c r="H23" i="1"/>
  <c r="H21" i="1"/>
  <c r="H37" i="1" s="1"/>
  <c r="N17" i="1"/>
  <c r="N18" i="1"/>
  <c r="N19" i="1"/>
  <c r="H16" i="1"/>
  <c r="H12" i="1"/>
  <c r="H10" i="1"/>
  <c r="H7" i="1"/>
  <c r="H20" i="1" s="1"/>
  <c r="S11" i="12" l="1"/>
  <c r="X49" i="1" l="1"/>
  <c r="X46" i="1"/>
  <c r="X41" i="1"/>
  <c r="X38" i="1"/>
  <c r="X25" i="1"/>
  <c r="X23" i="1"/>
  <c r="X21" i="1"/>
  <c r="X12" i="1"/>
  <c r="X10" i="1"/>
  <c r="X7" i="1"/>
  <c r="X6" i="1"/>
  <c r="U49" i="1"/>
  <c r="U46" i="1"/>
  <c r="U41" i="1"/>
  <c r="U38" i="1"/>
  <c r="U25" i="1"/>
  <c r="U23" i="1"/>
  <c r="U21" i="1"/>
  <c r="U12" i="1"/>
  <c r="U10" i="1"/>
  <c r="U7" i="1"/>
  <c r="U6" i="1"/>
  <c r="N50" i="1"/>
  <c r="R50" i="1" s="1"/>
  <c r="U50" i="1" s="1"/>
  <c r="X50" i="1" s="1"/>
  <c r="N47" i="1"/>
  <c r="N42" i="1"/>
  <c r="R42" i="1" s="1"/>
  <c r="U42" i="1" s="1"/>
  <c r="X42" i="1" s="1"/>
  <c r="N39" i="1"/>
  <c r="N28" i="1"/>
  <c r="R28" i="1" s="1"/>
  <c r="U28" i="1" s="1"/>
  <c r="X28" i="1" s="1"/>
  <c r="N24" i="1"/>
  <c r="R24" i="1" s="1"/>
  <c r="N22" i="1"/>
  <c r="R22" i="1" s="1"/>
  <c r="N15" i="1"/>
  <c r="R15" i="1" s="1"/>
  <c r="U15" i="1" s="1"/>
  <c r="X15" i="1" s="1"/>
  <c r="N14" i="1"/>
  <c r="R14" i="1" s="1"/>
  <c r="U14" i="1" s="1"/>
  <c r="X14" i="1" s="1"/>
  <c r="N13" i="1"/>
  <c r="R13" i="1" s="1"/>
  <c r="U13" i="1" s="1"/>
  <c r="X13" i="1" s="1"/>
  <c r="N11" i="1"/>
  <c r="R11" i="1" s="1"/>
  <c r="U11" i="1" s="1"/>
  <c r="X11" i="1" s="1"/>
  <c r="N9" i="1"/>
  <c r="N8" i="1"/>
  <c r="N6" i="1"/>
  <c r="U7" i="12"/>
  <c r="V7" i="12"/>
  <c r="U8" i="12"/>
  <c r="V8" i="12"/>
  <c r="U9" i="12"/>
  <c r="V9" i="12"/>
  <c r="U10" i="12"/>
  <c r="V10" i="12"/>
  <c r="U11" i="12"/>
  <c r="V11" i="12"/>
  <c r="U12" i="12"/>
  <c r="V12" i="12"/>
  <c r="U13" i="12"/>
  <c r="V13" i="12"/>
  <c r="U14" i="12"/>
  <c r="V14" i="12"/>
  <c r="U15" i="12"/>
  <c r="V15" i="12"/>
  <c r="U16" i="12"/>
  <c r="V16" i="12"/>
  <c r="U17" i="12"/>
  <c r="V17" i="12"/>
  <c r="U18" i="12"/>
  <c r="V18" i="12"/>
  <c r="U19" i="12"/>
  <c r="V19" i="12"/>
  <c r="V6" i="12"/>
  <c r="U6" i="12"/>
  <c r="U20" i="12" s="1"/>
  <c r="S7" i="12"/>
  <c r="T7" i="12"/>
  <c r="S8" i="12"/>
  <c r="T8" i="12"/>
  <c r="S9" i="12"/>
  <c r="T9" i="12"/>
  <c r="S10" i="12"/>
  <c r="T10" i="12"/>
  <c r="T11" i="12"/>
  <c r="S12" i="12"/>
  <c r="T12" i="12"/>
  <c r="S13" i="12"/>
  <c r="T13" i="12"/>
  <c r="S14" i="12"/>
  <c r="T14" i="12"/>
  <c r="S15" i="12"/>
  <c r="T15" i="12"/>
  <c r="S16" i="12"/>
  <c r="T16" i="12"/>
  <c r="S17" i="12"/>
  <c r="T17" i="12"/>
  <c r="S18" i="12"/>
  <c r="T18" i="12"/>
  <c r="S19" i="12"/>
  <c r="T19" i="12"/>
  <c r="T6" i="12"/>
  <c r="S6" i="12"/>
  <c r="Q7" i="12"/>
  <c r="R7" i="12"/>
  <c r="Q8" i="12"/>
  <c r="R8" i="12"/>
  <c r="Q9" i="12"/>
  <c r="R9" i="12"/>
  <c r="Q10" i="12"/>
  <c r="W10" i="12" s="1"/>
  <c r="R10" i="12"/>
  <c r="Q11" i="12"/>
  <c r="R11" i="12"/>
  <c r="Q12" i="12"/>
  <c r="R12" i="12"/>
  <c r="Q13" i="12"/>
  <c r="R13" i="12"/>
  <c r="Q14" i="12"/>
  <c r="R14" i="12"/>
  <c r="Q15" i="12"/>
  <c r="R15" i="12"/>
  <c r="Q16" i="12"/>
  <c r="W16" i="12" s="1"/>
  <c r="R16" i="12"/>
  <c r="Q17" i="12"/>
  <c r="R17" i="12"/>
  <c r="Q18" i="12"/>
  <c r="R18" i="12"/>
  <c r="Q19" i="12"/>
  <c r="R19" i="12"/>
  <c r="R6" i="12"/>
  <c r="Q6" i="12"/>
  <c r="Q20" i="12" s="1"/>
  <c r="O7" i="12"/>
  <c r="P7" i="12"/>
  <c r="O8" i="12"/>
  <c r="W8" i="12" s="1"/>
  <c r="P8" i="12"/>
  <c r="O9" i="12"/>
  <c r="W9" i="12" s="1"/>
  <c r="P9" i="12"/>
  <c r="O10" i="12"/>
  <c r="P10" i="12"/>
  <c r="O11" i="12"/>
  <c r="P11" i="12"/>
  <c r="O12" i="12"/>
  <c r="P12" i="12"/>
  <c r="O13" i="12"/>
  <c r="P13" i="12"/>
  <c r="O14" i="12"/>
  <c r="P14" i="12"/>
  <c r="O15" i="12"/>
  <c r="P15" i="12"/>
  <c r="O16" i="12"/>
  <c r="P16" i="12"/>
  <c r="O17" i="12"/>
  <c r="P17" i="12"/>
  <c r="O18" i="12"/>
  <c r="P18" i="12"/>
  <c r="O19" i="12"/>
  <c r="P19" i="12"/>
  <c r="P6" i="12"/>
  <c r="O6" i="12"/>
  <c r="M7" i="12"/>
  <c r="N7" i="12"/>
  <c r="M8" i="12"/>
  <c r="N8" i="12"/>
  <c r="M9" i="12"/>
  <c r="N9" i="12"/>
  <c r="M10" i="12"/>
  <c r="N10" i="12"/>
  <c r="M11" i="12"/>
  <c r="N11" i="12"/>
  <c r="M12" i="12"/>
  <c r="N12" i="12"/>
  <c r="M13" i="12"/>
  <c r="N13" i="12"/>
  <c r="M14" i="12"/>
  <c r="N14" i="12"/>
  <c r="M15" i="12"/>
  <c r="N15" i="12"/>
  <c r="M16" i="12"/>
  <c r="N16" i="12"/>
  <c r="M17" i="12"/>
  <c r="N17" i="12"/>
  <c r="M18" i="12"/>
  <c r="N18" i="12"/>
  <c r="M19" i="12"/>
  <c r="N19" i="12"/>
  <c r="N6" i="12"/>
  <c r="N20" i="12" s="1"/>
  <c r="M6" i="12"/>
  <c r="M20" i="12" s="1"/>
  <c r="W7" i="12"/>
  <c r="W11" i="12"/>
  <c r="W12" i="12"/>
  <c r="W13" i="12"/>
  <c r="W14" i="12"/>
  <c r="W15" i="12"/>
  <c r="W17" i="12"/>
  <c r="W18" i="12"/>
  <c r="W19" i="12"/>
  <c r="R11" i="8"/>
  <c r="R8" i="8"/>
  <c r="R32" i="8"/>
  <c r="R9" i="8"/>
  <c r="R10" i="8"/>
  <c r="R12" i="8"/>
  <c r="R13" i="8"/>
  <c r="R14" i="8"/>
  <c r="R15" i="8"/>
  <c r="R16" i="8"/>
  <c r="R17" i="8"/>
  <c r="R19" i="8"/>
  <c r="R20" i="8"/>
  <c r="R21" i="8"/>
  <c r="R22" i="8"/>
  <c r="R23" i="8"/>
  <c r="R24" i="8"/>
  <c r="R25" i="8"/>
  <c r="R26" i="8"/>
  <c r="R27" i="8"/>
  <c r="R28" i="8"/>
  <c r="R29" i="8"/>
  <c r="R30" i="8"/>
  <c r="R31" i="8"/>
  <c r="F25" i="13"/>
  <c r="D25" i="13"/>
  <c r="E25" i="13"/>
  <c r="E31" i="13"/>
  <c r="E32" i="13"/>
  <c r="D33" i="13"/>
  <c r="E33" i="13" s="1"/>
  <c r="D19" i="12"/>
  <c r="D18" i="12"/>
  <c r="D17" i="12"/>
  <c r="D16" i="12"/>
  <c r="D15" i="12"/>
  <c r="D14" i="12"/>
  <c r="D13" i="12"/>
  <c r="D12" i="12"/>
  <c r="D11" i="12"/>
  <c r="D10" i="12"/>
  <c r="D9" i="12"/>
  <c r="D8" i="12"/>
  <c r="D7" i="12"/>
  <c r="D6" i="12"/>
  <c r="C20" i="12"/>
  <c r="K19" i="12"/>
  <c r="K18" i="12"/>
  <c r="K17" i="12"/>
  <c r="K16" i="12"/>
  <c r="K15" i="12"/>
  <c r="K14" i="12"/>
  <c r="K13" i="12"/>
  <c r="K12" i="12"/>
  <c r="K11" i="12"/>
  <c r="K10" i="12"/>
  <c r="K9" i="12"/>
  <c r="K8" i="12"/>
  <c r="K7" i="12"/>
  <c r="K6" i="12"/>
  <c r="R8" i="1" l="1"/>
  <c r="N20" i="1"/>
  <c r="U22" i="1"/>
  <c r="X22" i="1" s="1"/>
  <c r="R37" i="1"/>
  <c r="R39" i="1"/>
  <c r="U39" i="1" s="1"/>
  <c r="N45" i="1"/>
  <c r="R47" i="1"/>
  <c r="U45" i="1"/>
  <c r="U24" i="1"/>
  <c r="I12" i="13"/>
  <c r="I11" i="13"/>
  <c r="I13" i="13"/>
  <c r="X39" i="1"/>
  <c r="X45" i="1" s="1"/>
  <c r="R9" i="1"/>
  <c r="R45" i="1"/>
  <c r="S20" i="12"/>
  <c r="V20" i="12"/>
  <c r="R20" i="12"/>
  <c r="O20" i="12"/>
  <c r="P20" i="12"/>
  <c r="T20" i="12"/>
  <c r="W6" i="12"/>
  <c r="W20" i="12" s="1"/>
  <c r="D34" i="13"/>
  <c r="E34" i="13" s="1"/>
  <c r="R33" i="8"/>
  <c r="J20" i="12"/>
  <c r="J21" i="12" s="1"/>
  <c r="I20" i="12"/>
  <c r="H20" i="12"/>
  <c r="G20" i="12"/>
  <c r="F20" i="12"/>
  <c r="E20" i="12"/>
  <c r="E21" i="12" s="1"/>
  <c r="B20" i="12"/>
  <c r="U47" i="1" l="1"/>
  <c r="U8" i="1"/>
  <c r="R20" i="1"/>
  <c r="X24" i="1"/>
  <c r="X37" i="1" s="1"/>
  <c r="U37" i="1"/>
  <c r="I14" i="13"/>
  <c r="U9" i="1"/>
  <c r="F21" i="12"/>
  <c r="G21" i="12"/>
  <c r="H21" i="12"/>
  <c r="I21" i="12"/>
  <c r="K20" i="12"/>
  <c r="K21" i="12" s="1"/>
  <c r="U20" i="1" l="1"/>
  <c r="X8" i="1"/>
  <c r="X47" i="1"/>
  <c r="X9" i="1"/>
  <c r="B54" i="1"/>
  <c r="E37" i="1"/>
  <c r="E45" i="1"/>
  <c r="E53" i="1"/>
  <c r="E20" i="1"/>
  <c r="E6" i="1"/>
  <c r="N29" i="1"/>
  <c r="X16" i="1"/>
  <c r="X20" i="1"/>
  <c r="N23" i="1"/>
  <c r="N37" i="1"/>
</calcChain>
</file>

<file path=xl/sharedStrings.xml><?xml version="1.0" encoding="utf-8"?>
<sst xmlns="http://schemas.openxmlformats.org/spreadsheetml/2006/main" count="1504" uniqueCount="252">
  <si>
    <t>INFORMACIÓN GENERAL DEL PROGRAMA</t>
  </si>
  <si>
    <t>Nombre</t>
  </si>
  <si>
    <t>SANEAMIENTO Y SALUD AMBIENTAL</t>
  </si>
  <si>
    <t>Código</t>
  </si>
  <si>
    <t>Nivel de Formación</t>
  </si>
  <si>
    <t>TÉCNICO</t>
  </si>
  <si>
    <t>Duración Etapa Lectiva (Horas)</t>
  </si>
  <si>
    <t>Duración Etapa Productiva (Horas)</t>
  </si>
  <si>
    <t>COMPETENCIAS</t>
  </si>
  <si>
    <t>CÓDIGO</t>
  </si>
  <si>
    <t>NOMBRE DE LA COMPETENCIA</t>
  </si>
  <si>
    <t>TIPO
(Técnica - Transversal)</t>
  </si>
  <si>
    <t># HORAS</t>
  </si>
  <si>
    <t># RAPs</t>
  </si>
  <si>
    <t>APLICACIÓN DE CONOCIMIENTOS DE LAS CIENCIAS NATURALES DE ACUERDO CON SITUACIONES DEL CONTEXTO PRODUCTIVO Y SOCIAL</t>
  </si>
  <si>
    <t>TRANSVERSAL (TR)</t>
  </si>
  <si>
    <t>INDUCCIÓN (IND)</t>
  </si>
  <si>
    <t xml:space="preserve">APLICACIÓN DE PRÁCTICAS DE PROTECCIÓN AMBIENTAL, SEGURIDAD Y SALUD EN EL TRABAJO </t>
  </si>
  <si>
    <t>TÉCNICAS (TC)</t>
  </si>
  <si>
    <t>IMPLEMENTAR HÁBITOS SALUDABLES MEDIANTE LA ACTIVIDAD FÍSICA, DE CONFORMIDAD CON LAS EXIGENCIAS DEL PERFIL IDÓNEO DE EGRESO</t>
  </si>
  <si>
    <t>TRANSVERSALES (TR)</t>
  </si>
  <si>
    <t>INTERACTUAR EN EL CONTEXTO PRODUCTIVO Y SOCIAL DE ACUERDO CON PRINCIPIOS ÉTICOS PARA LA CONSTRUCCIÓN DE UNA CULTURA DE PAZ</t>
  </si>
  <si>
    <t>FOMENTAR CULTURA EMPRENDEDORA SEGÚN HABILIDADES Y COMPETENCIAS PERSONALES</t>
  </si>
  <si>
    <t>RAZONAR CUANTITATIVAMENTE FRENTE A SITUACIONES SUSCEPTIBLES DE SER ABORDADAS DE MANERA MATEMÁTICA EN CONTEXTOS LABORALES, SOCIALES PERSONALES</t>
  </si>
  <si>
    <t>EJERCICIO DE LOS DERECHOS FUNDAMENTALES DEL TRABAJO.</t>
  </si>
  <si>
    <t>APROPIACIÓN DE LAS CARACTERÍSTICAS DE LA GESTIÓN ORGANIZACIONAL DEL SENA INDUCCIÓN</t>
  </si>
  <si>
    <t>INSPECCIÓN DE FACTORES DE RIESGO AMBIENTAL</t>
  </si>
  <si>
    <t>TÉCNICA (TC)</t>
  </si>
  <si>
    <t>TOMA DE MUESTRAS DE AGUA</t>
  </si>
  <si>
    <t>DIAGNÓSTICO DE RIESGOS ASOCIADOS A FACTORES AMBIENTALES</t>
  </si>
  <si>
    <t>PROMOTORIA DE ACCIONES DE PREVENCIÓN DE RIESGOS SANITARIOS</t>
  </si>
  <si>
    <t>IDENTIFICACIÓN DE CONTAMINANTES ATMOSFÉRICOS EN LA SALUD AMBIENTAL</t>
  </si>
  <si>
    <t>COORDINACIÓN DE ESTRATEGIAS DE PROMOTORÍA AMBIENTAL</t>
  </si>
  <si>
    <t>Totales</t>
  </si>
  <si>
    <t>TIEMPOS DE EJECUCIÓN DEL PROGRAMA EN DOCUMENTOS NORMATIVOS</t>
  </si>
  <si>
    <t>Detalle</t>
  </si>
  <si>
    <t>Horas</t>
  </si>
  <si>
    <t>Meses</t>
  </si>
  <si>
    <t xml:space="preserve">Tiempo Asignado a Ficha en SOFIA </t>
  </si>
  <si>
    <t>Horas Totales Diseño Curricular Etapa Lectiva</t>
  </si>
  <si>
    <t>Horas Totales Planeación Pedagógica Etapa Lectiva</t>
  </si>
  <si>
    <t>Horas Totales Disponibles Lectiva(Res.2128/2019)</t>
  </si>
  <si>
    <t>Horas Diferencia Lectiva (Exceso o Déficit Para Ajustar)</t>
  </si>
  <si>
    <t>NOMBRE ESTÁNDAR</t>
  </si>
  <si>
    <t>CIENCIAS NATURALES</t>
  </si>
  <si>
    <t>MEDIO AMBIENTE Y SST</t>
  </si>
  <si>
    <t>CULTURA FISICA</t>
  </si>
  <si>
    <t>ÉTICA Y PAZ</t>
  </si>
  <si>
    <t>EMPRENDIMIENTO</t>
  </si>
  <si>
    <t>MATEMÁTICAS</t>
  </si>
  <si>
    <t>DERECHOS FUNDAMENTALES DEL TRABAJO</t>
  </si>
  <si>
    <t>PROYECCIÓN HORAS POR INSTRUCTOR MENSUAL - TÉCNICO EN SANEAMIENTO Y SALUD AMBIENTAL</t>
  </si>
  <si>
    <t>No. Resultado de Aprendizaje (RAP)</t>
  </si>
  <si>
    <t>No. Horas por Competencia</t>
  </si>
  <si>
    <t>No. Horas por RAP</t>
  </si>
  <si>
    <t>No. Horas a programar instructor de cada competencia en cada fase</t>
  </si>
  <si>
    <t>Horas a Ejecutar</t>
  </si>
  <si>
    <t>INDUCCIÓN</t>
  </si>
  <si>
    <t>Fase 1
Análisis</t>
  </si>
  <si>
    <t>Fase 2 
Planeación</t>
  </si>
  <si>
    <t>Fase 3
Ejeccución</t>
  </si>
  <si>
    <t>Fase 4 
Evaluación</t>
  </si>
  <si>
    <t>Inducción</t>
  </si>
  <si>
    <t>Fase 3
Ejecución</t>
  </si>
  <si>
    <t>Etapa Práctica</t>
  </si>
  <si>
    <t># DÍAS</t>
  </si>
  <si>
    <t># CELDAS</t>
  </si>
  <si>
    <t>CT1 - 230101307 - INSPECCIÓN DE FACTORES DE RIESGO AMBIENTAL</t>
  </si>
  <si>
    <t xml:space="preserve"> - </t>
  </si>
  <si>
    <t>CT2 - 280201242 - TOMA DE MUESTRAS DE AGUA</t>
  </si>
  <si>
    <t>CT3 - 220601018 - DIAGNÓSTICO DE RIESGOS ASOCIADOS A FACTORES AMBIENTALES</t>
  </si>
  <si>
    <t xml:space="preserve">  - </t>
  </si>
  <si>
    <t>CT4 - 230101308 - PROMOTORÍA DE ACCIONES DE PREVENCIÓN DE RIESGOS SANITARIOS</t>
  </si>
  <si>
    <t>CT5 - 220201101 - IDENTIFICACIÓN DE CONTAMINANTES ATMOSFÉRICOS EN LA SALUD AMBIENTAL</t>
  </si>
  <si>
    <t>CT6 - 220201079 - COORDINAR CAMPAÑA AMBIENTAL SEGÚN ESTRATEGIAS DE PROMOTORÍA Y NORMATIVA</t>
  </si>
  <si>
    <t>IND - 240201530 - INDUCCIÓN</t>
  </si>
  <si>
    <t>TR1 - 22020150 - CIENCIAS NATURALES</t>
  </si>
  <si>
    <t>TR2 - 220601501 - MEDIO AMBIENTE Y SST</t>
  </si>
  <si>
    <t>TR3 - 240201533 - EMPRENDIMIENTO</t>
  </si>
  <si>
    <t xml:space="preserve">TR4 - 230101507 - CULTURA FÍSICA </t>
  </si>
  <si>
    <t>TR5 - 240201526 - ÉTICA Y PAZ</t>
  </si>
  <si>
    <t>TR6 - 240201528 - MATEMÁTICAS</t>
  </si>
  <si>
    <t>TR7 - 210201501 - DERECHOS FUNDAMENTALES DEL TRABAJO</t>
  </si>
  <si>
    <t>TOTAL</t>
  </si>
  <si>
    <t>Tiempo en Meses</t>
  </si>
  <si>
    <t>TÉCNICO EN SANEAMIENTO Y SALUD AMBIENTAL
PROYECTO: APLICACIÓN DE PLANES DE PROMOTORÍA Y MUESTREO PARA LA VALORACIÓN DE RIESGOS SANITARIOS.</t>
  </si>
  <si>
    <t>MES 1: INDUCCIÓN + FASE ANÁLISIS</t>
  </si>
  <si>
    <t>MES 2: FASE ANÁLISIS</t>
  </si>
  <si>
    <t>RESUMEN - CONTROL</t>
  </si>
  <si>
    <t>SEMANA</t>
  </si>
  <si>
    <t>FRANJA</t>
  </si>
  <si>
    <t>LUNES</t>
  </si>
  <si>
    <t>MARTES</t>
  </si>
  <si>
    <t>MIÉRCOLES</t>
  </si>
  <si>
    <t>JUEVES</t>
  </si>
  <si>
    <t>VIERNES</t>
  </si>
  <si>
    <t>COMPETENCIA</t>
  </si>
  <si>
    <t>HORAS</t>
  </si>
  <si>
    <t>Semana 1</t>
  </si>
  <si>
    <t>6:00 a 8:00</t>
  </si>
  <si>
    <t>IND</t>
  </si>
  <si>
    <t>CT1</t>
  </si>
  <si>
    <t>8:00 a 10:00</t>
  </si>
  <si>
    <t>CT2</t>
  </si>
  <si>
    <t>10:00 a 12:00</t>
  </si>
  <si>
    <t>CT3</t>
  </si>
  <si>
    <t>12:00 a 14:00</t>
  </si>
  <si>
    <t>CT4</t>
  </si>
  <si>
    <t>Semana 2</t>
  </si>
  <si>
    <t>TR1</t>
  </si>
  <si>
    <t>CT5</t>
  </si>
  <si>
    <t>CT6</t>
  </si>
  <si>
    <t>CT7</t>
  </si>
  <si>
    <t>CT8</t>
  </si>
  <si>
    <t>Semana 3</t>
  </si>
  <si>
    <t>CT9</t>
  </si>
  <si>
    <t>CT10</t>
  </si>
  <si>
    <t>Semana 4</t>
  </si>
  <si>
    <t>TR2</t>
  </si>
  <si>
    <t>TR3</t>
  </si>
  <si>
    <t>TR4</t>
  </si>
  <si>
    <t>TR5</t>
  </si>
  <si>
    <t>TR6</t>
  </si>
  <si>
    <t>TR7</t>
  </si>
  <si>
    <t>MES 3: FASE ANÁLISIS</t>
  </si>
  <si>
    <t>MES 4: FASE ANÁLISIS  + FASE PLANEACIÓN</t>
  </si>
  <si>
    <t>TR8</t>
  </si>
  <si>
    <t>TR9</t>
  </si>
  <si>
    <t>TR10</t>
  </si>
  <si>
    <t>TR11</t>
  </si>
  <si>
    <t>TR12</t>
  </si>
  <si>
    <t>TR13</t>
  </si>
  <si>
    <t>TR14</t>
  </si>
  <si>
    <t>MES 5: FASE PLANEACIÓN</t>
  </si>
  <si>
    <t>MES 6: FASE PLANEACIÓN</t>
  </si>
  <si>
    <t>MES 7:  FASE EJECUCIÓN</t>
  </si>
  <si>
    <t>MES 8: FASE EJECUCIÓN+ FASE EVALUACIÓN</t>
  </si>
  <si>
    <t>MES 9: FASE EVALUACIÓN</t>
  </si>
  <si>
    <t xml:space="preserve">TÉCNICO EN SANEAMIENTO Y SALUD AMBIENTAL
Proyecto: Diseñar una estrategia formativa orientada a la reducción de accidentalidad de motociclistas en municipios de Colombia.
</t>
  </si>
  <si>
    <t>No. Semanas al mes</t>
  </si>
  <si>
    <t xml:space="preserve"> </t>
  </si>
  <si>
    <t>FASES</t>
  </si>
  <si>
    <t>DURACIÓN MESES FASE</t>
  </si>
  <si>
    <t>Resultados de Aprendizaje</t>
  </si>
  <si>
    <t>Resultados de Aprendizaje por Competencia en la fase</t>
  </si>
  <si>
    <t>Resultados de Aprendizaje total por competencia</t>
  </si>
  <si>
    <t>Horas x Resultado de Aprendizaje</t>
  </si>
  <si>
    <t>Horas por competencia en esta fase</t>
  </si>
  <si>
    <t>FASE 1
ANÁLISIS</t>
  </si>
  <si>
    <t>FASE 2
PLANEACIÓN</t>
  </si>
  <si>
    <t>FASE 3
EJECUCIÓN</t>
  </si>
  <si>
    <t>FASE 4
EVALUACIÓN</t>
  </si>
  <si>
    <t># HORAS
MES 1</t>
  </si>
  <si>
    <t># HORAS MES 1</t>
  </si>
  <si>
    <t># HORAS MES 2</t>
  </si>
  <si>
    <t># HORAS MES 3</t>
  </si>
  <si>
    <t># HORAS MES 4</t>
  </si>
  <si>
    <t>Total Horas Fase 1
Análisis</t>
  </si>
  <si>
    <t># HORAS MES 5</t>
  </si>
  <si>
    <t># HORAS MES 6</t>
  </si>
  <si>
    <t>Total Horas Fase 2
Planeación</t>
  </si>
  <si>
    <t># HORAS MES 7</t>
  </si>
  <si>
    <t># HORAS MES 8</t>
  </si>
  <si>
    <t>Total Horas Fase 3
Ejecución</t>
  </si>
  <si>
    <t># HORAS MES 9</t>
  </si>
  <si>
    <t>Total Horas 
FASE 4
Evaluación</t>
  </si>
  <si>
    <r>
      <rPr>
        <b/>
        <sz val="10"/>
        <color rgb="FF000000"/>
        <rFont val="Calibri"/>
      </rPr>
      <t xml:space="preserve">IND - 240201530 - </t>
    </r>
    <r>
      <rPr>
        <sz val="10"/>
        <color rgb="FF000000"/>
        <rFont val="Calibri"/>
      </rPr>
      <t>INDUCCIÓN</t>
    </r>
  </si>
  <si>
    <t>Identificar la dinámica organizacional del Sena y el rol de la formación profesional integral de acuerdo con su proyecto de vida y el desarrollo profesional.</t>
  </si>
  <si>
    <t xml:space="preserve">  -</t>
  </si>
  <si>
    <t>Total</t>
  </si>
  <si>
    <t>ANALISIS</t>
  </si>
  <si>
    <r>
      <rPr>
        <b/>
        <sz val="10"/>
        <color rgb="FF000000"/>
        <rFont val="Calibri"/>
      </rPr>
      <t xml:space="preserve">CT1 - 230101307 - </t>
    </r>
    <r>
      <rPr>
        <sz val="10"/>
        <color rgb="FF000000"/>
        <rFont val="Calibri"/>
      </rPr>
      <t>INSPECCIÓN DE FACTORES DE RIESGO AMBIENTAL</t>
    </r>
  </si>
  <si>
    <r>
      <rPr>
        <b/>
        <sz val="10"/>
        <color rgb="FF000000"/>
        <rFont val="Calibri"/>
      </rPr>
      <t>230101307-01 -</t>
    </r>
    <r>
      <rPr>
        <sz val="10"/>
        <color rgb="FF000000"/>
        <rFont val="Calibri"/>
      </rPr>
      <t xml:space="preserve"> Determinar condiciones sanitarias de procesos, productos y servicios, de acuerdo con protocolos técnicos y normativa.</t>
    </r>
  </si>
  <si>
    <r>
      <rPr>
        <b/>
        <sz val="10"/>
        <color rgb="FF000000"/>
        <rFont val="Calibri"/>
      </rPr>
      <t xml:space="preserve">230101307-02 - </t>
    </r>
    <r>
      <rPr>
        <sz val="10"/>
        <color rgb="FF000000"/>
        <rFont val="Calibri"/>
      </rPr>
      <t>Caracterizar condiciones sanitarias de establecimientos, de acuerdo con normativa, protocolos y procedimientos técnicos.</t>
    </r>
  </si>
  <si>
    <r>
      <rPr>
        <b/>
        <sz val="10"/>
        <color rgb="FF000000"/>
        <rFont val="Calibri"/>
      </rPr>
      <t xml:space="preserve">230101307-03 - </t>
    </r>
    <r>
      <rPr>
        <sz val="10"/>
        <color rgb="FF000000"/>
        <rFont val="Calibri"/>
      </rPr>
      <t>Obtener evidencia de riesgos sanitarios, de acuerdo con proceso de inspección, vigilancia y control.</t>
    </r>
  </si>
  <si>
    <r>
      <rPr>
        <b/>
        <sz val="10"/>
        <color rgb="FF000000"/>
        <rFont val="Calibri"/>
      </rPr>
      <t>CT2 - 280201242 -</t>
    </r>
    <r>
      <rPr>
        <sz val="10"/>
        <color rgb="FF000000"/>
        <rFont val="Calibri"/>
      </rPr>
      <t xml:space="preserve"> TOMA DE MUESTRAS DE AGUA</t>
    </r>
  </si>
  <si>
    <r>
      <rPr>
        <b/>
        <sz val="10"/>
        <color rgb="FF000000"/>
        <rFont val="Calibri"/>
      </rPr>
      <t>280201242-01 -</t>
    </r>
    <r>
      <rPr>
        <sz val="10"/>
        <color rgb="FF000000"/>
        <rFont val="Calibri"/>
      </rPr>
      <t xml:space="preserve"> Determinar plan de muestreo, según protocolos y normativa.</t>
    </r>
  </si>
  <si>
    <t xml:space="preserve"> -</t>
  </si>
  <si>
    <r>
      <rPr>
        <b/>
        <sz val="10"/>
        <color rgb="FF000000"/>
        <rFont val="Calibri"/>
      </rPr>
      <t>280201242-02 -</t>
    </r>
    <r>
      <rPr>
        <sz val="10"/>
        <color rgb="FF000000"/>
        <rFont val="Calibri"/>
      </rPr>
      <t xml:space="preserve"> Muestrear agua, según protocolo y normativa.</t>
    </r>
  </si>
  <si>
    <r>
      <rPr>
        <b/>
        <sz val="10"/>
        <color rgb="FF000000"/>
        <rFont val="Calibri"/>
      </rPr>
      <t xml:space="preserve">TR1 - 220201501 - </t>
    </r>
    <r>
      <rPr>
        <sz val="10"/>
        <color rgb="FF000000"/>
        <rFont val="Calibri"/>
      </rPr>
      <t>CIENCIAS NATURALES</t>
    </r>
  </si>
  <si>
    <r>
      <rPr>
        <b/>
        <sz val="10"/>
        <color rgb="FF000000"/>
        <rFont val="Calibri"/>
      </rPr>
      <t>220201501-01 -</t>
    </r>
    <r>
      <rPr>
        <sz val="10"/>
        <color rgb="FF000000"/>
        <rFont val="Calibri"/>
      </rPr>
      <t xml:space="preserve"> Aplicar fundamentos de la física en la resolución de problemas de acuerdo con los requerimientos del contexto productivo.</t>
    </r>
  </si>
  <si>
    <r>
      <rPr>
        <b/>
        <sz val="10"/>
        <color rgb="FF000000"/>
        <rFont val="Calibri"/>
      </rPr>
      <t>220201501-02 -</t>
    </r>
    <r>
      <rPr>
        <sz val="10"/>
        <color rgb="FF000000"/>
        <rFont val="Calibri"/>
      </rPr>
      <t xml:space="preserve"> Interpretar los cambios que se presentan en los cuerpos según los principios y leyes.</t>
    </r>
  </si>
  <si>
    <r>
      <rPr>
        <b/>
        <sz val="10"/>
        <color rgb="FF000000"/>
        <rFont val="Calibri"/>
      </rPr>
      <t xml:space="preserve">220201501-03 - </t>
    </r>
    <r>
      <rPr>
        <sz val="10"/>
        <color rgb="FF000000"/>
        <rFont val="Calibri"/>
      </rPr>
      <t>Organizar proceso productivo de forma ordenada y sistemática según los cambios físicos que ocurren en el contexto.</t>
    </r>
  </si>
  <si>
    <r>
      <rPr>
        <b/>
        <sz val="10"/>
        <color rgb="FF000000"/>
        <rFont val="Calibri"/>
      </rPr>
      <t>220201501-04 -</t>
    </r>
    <r>
      <rPr>
        <sz val="10"/>
        <color rgb="FF000000"/>
        <rFont val="Calibri"/>
      </rPr>
      <t xml:space="preserve"> Proponer acciones de mejora en su contexto de acuerdo con principios físicos.</t>
    </r>
  </si>
  <si>
    <r>
      <rPr>
        <b/>
        <sz val="10"/>
        <color rgb="FF000000"/>
        <rFont val="Calibri"/>
      </rPr>
      <t xml:space="preserve">TR2 - 220601501 - </t>
    </r>
    <r>
      <rPr>
        <sz val="10"/>
        <color rgb="FF000000"/>
        <rFont val="Calibri"/>
      </rPr>
      <t>MEDIO AMBIENTE Y SST</t>
    </r>
  </si>
  <si>
    <r>
      <rPr>
        <b/>
        <sz val="10"/>
        <color rgb="FF000000"/>
        <rFont val="Calibri"/>
      </rPr>
      <t xml:space="preserve">220601501-01 - </t>
    </r>
    <r>
      <rPr>
        <sz val="10"/>
        <color rgb="FF000000"/>
        <rFont val="Calibri"/>
      </rPr>
      <t>Interpretar los problemas ambientales y de sst teniendo en cuenta los planes y programas establecidos por la organización y el entorno social.</t>
    </r>
  </si>
  <si>
    <r>
      <rPr>
        <b/>
        <sz val="10"/>
        <color rgb="FF000000"/>
        <rFont val="Calibri"/>
      </rPr>
      <t xml:space="preserve">220601501-02 - </t>
    </r>
    <r>
      <rPr>
        <sz val="10"/>
        <color rgb="FF000000"/>
        <rFont val="Calibri"/>
      </rPr>
      <t>Efectuar las acciones para la prevención y control de la problemática ambiental y de sst, teniendo en cuenta los procedimientos establecidos por la organización.</t>
    </r>
  </si>
  <si>
    <r>
      <rPr>
        <b/>
        <sz val="10"/>
        <color rgb="FF000000"/>
        <rFont val="Calibri"/>
      </rPr>
      <t>220601501-03 -</t>
    </r>
    <r>
      <rPr>
        <sz val="10"/>
        <color rgb="FF000000"/>
        <rFont val="Calibri"/>
      </rPr>
      <t xml:space="preserve"> Verificar las condiciones ambientales y de sst acorde con los lineamientos establecidos para el área de desempeño laboral.</t>
    </r>
  </si>
  <si>
    <r>
      <rPr>
        <b/>
        <sz val="10"/>
        <color rgb="FF000000"/>
        <rFont val="Calibri"/>
      </rPr>
      <t>220601501-04 -</t>
    </r>
    <r>
      <rPr>
        <sz val="10"/>
        <color rgb="FF000000"/>
        <rFont val="Calibri"/>
      </rPr>
      <t xml:space="preserve"> Reportar las condiciones y actos que afecten la protección del medio ambiente y la sst, de acuerdo con los lineamientos establecidos en el contexto organizacional y social.</t>
    </r>
  </si>
  <si>
    <t>PLANEACION</t>
  </si>
  <si>
    <r>
      <t xml:space="preserve">CT3 - 220601018 - </t>
    </r>
    <r>
      <rPr>
        <sz val="10"/>
        <color rgb="FF000000"/>
        <rFont val="Calibri"/>
      </rPr>
      <t>DIAGNÓSTICO DE RIESGOS ASOCIADOS A FACTORES AMBIENTALES</t>
    </r>
  </si>
  <si>
    <r>
      <rPr>
        <b/>
        <sz val="10"/>
        <color rgb="FF000000"/>
        <rFont val="Calibri"/>
      </rPr>
      <t>220601018-01 -</t>
    </r>
    <r>
      <rPr>
        <sz val="10"/>
        <color rgb="FF000000"/>
        <rFont val="Calibri"/>
      </rPr>
      <t xml:space="preserve"> Caracterizar peligros y riesgos asociados a factores ambientales, según proceso productivo y normativa.</t>
    </r>
  </si>
  <si>
    <r>
      <rPr>
        <b/>
        <sz val="10"/>
        <color rgb="FF000000"/>
        <rFont val="Calibri"/>
      </rPr>
      <t xml:space="preserve">220601018-02 - </t>
    </r>
    <r>
      <rPr>
        <sz val="10"/>
        <color rgb="FF000000"/>
        <rFont val="Calibri"/>
      </rPr>
      <t>Valorar riesgos asociados a factores ambientales, según proceso productivo y criterios técnicos.</t>
    </r>
  </si>
  <si>
    <r>
      <t>CT4 - 230101308 -</t>
    </r>
    <r>
      <rPr>
        <sz val="10"/>
        <color rgb="FF000000"/>
        <rFont val="Calibri"/>
      </rPr>
      <t xml:space="preserve"> PROMOTORÍA DE ACCIONES DE PREVENCIÓN DE RIESGOS SANITARIOS</t>
    </r>
  </si>
  <si>
    <r>
      <rPr>
        <b/>
        <sz val="10"/>
        <color rgb="FF000000"/>
        <rFont val="Calibri"/>
      </rPr>
      <t xml:space="preserve">230101308-01 - </t>
    </r>
    <r>
      <rPr>
        <sz val="10"/>
        <color rgb="FF000000"/>
        <rFont val="Calibri"/>
      </rPr>
      <t>Elaborar plan de intervención, de acuerdo con protocolos y normativa.</t>
    </r>
  </si>
  <si>
    <r>
      <rPr>
        <b/>
        <sz val="10"/>
        <color rgb="FF000000"/>
        <rFont val="Calibri"/>
      </rPr>
      <t>230101308-02 -</t>
    </r>
    <r>
      <rPr>
        <sz val="10"/>
        <color rgb="FF000000"/>
        <rFont val="Calibri"/>
      </rPr>
      <t xml:space="preserve"> Implementar acciones de capacitación, promoción y prevención del riesgo sanitario, acorde con protocolo y normativa.</t>
    </r>
  </si>
  <si>
    <r>
      <rPr>
        <b/>
        <sz val="10"/>
        <color rgb="FF000000"/>
        <rFont val="Calibri"/>
      </rPr>
      <t xml:space="preserve">TR3 - 240201533 - </t>
    </r>
    <r>
      <rPr>
        <sz val="10"/>
        <color rgb="FF000000"/>
        <rFont val="Calibri"/>
      </rPr>
      <t>EMPRENDIMIENTO</t>
    </r>
  </si>
  <si>
    <r>
      <rPr>
        <b/>
        <sz val="10"/>
        <color rgb="FF000000"/>
        <rFont val="Calibri"/>
      </rPr>
      <t xml:space="preserve">240201533-01 - </t>
    </r>
    <r>
      <rPr>
        <sz val="10"/>
        <color rgb="FF000000"/>
        <rFont val="Calibri"/>
      </rPr>
      <t>Establecer características y competencias emprendedoras personales de acuerdo con sus potencialidades, objetivos y el entorno.</t>
    </r>
  </si>
  <si>
    <r>
      <rPr>
        <b/>
        <sz val="10"/>
        <color rgb="FF000000"/>
        <rFont val="Calibri"/>
      </rPr>
      <t>240201533-02 -</t>
    </r>
    <r>
      <rPr>
        <sz val="10"/>
        <color rgb="FF000000"/>
        <rFont val="Calibri"/>
      </rPr>
      <t xml:space="preserve"> Apropiar el proceso de toma de decisiones personales en su cotidianidad, según el comportamiento emprendedor.</t>
    </r>
  </si>
  <si>
    <r>
      <rPr>
        <b/>
        <sz val="10"/>
        <color rgb="FF000000"/>
        <rFont val="Calibri"/>
      </rPr>
      <t xml:space="preserve">240201533-03 - </t>
    </r>
    <r>
      <rPr>
        <sz val="10"/>
        <color rgb="FF000000"/>
        <rFont val="Calibri"/>
      </rPr>
      <t>Emplear capacidad creativa e innovadora según estrategia emprendedora.</t>
    </r>
  </si>
  <si>
    <r>
      <rPr>
        <b/>
        <sz val="10"/>
        <color rgb="FF000000"/>
        <rFont val="Calibri"/>
      </rPr>
      <t xml:space="preserve">240201533-04 - </t>
    </r>
    <r>
      <rPr>
        <sz val="10"/>
        <color rgb="FF000000"/>
        <rFont val="Calibri"/>
      </rPr>
      <t>Relacionar la importancia de la negociación con el emprendimiento según las necesidades y elementos de la negociación.</t>
    </r>
  </si>
  <si>
    <r>
      <rPr>
        <b/>
        <sz val="10"/>
        <color rgb="FF000000"/>
        <rFont val="Calibri"/>
      </rPr>
      <t xml:space="preserve">TR4 - 230101507 - </t>
    </r>
    <r>
      <rPr>
        <sz val="10"/>
        <color rgb="FF000000"/>
        <rFont val="Calibri"/>
      </rPr>
      <t>CULTURA FÍSICA</t>
    </r>
  </si>
  <si>
    <r>
      <rPr>
        <b/>
        <sz val="10"/>
        <color rgb="FF000000"/>
        <rFont val="Calibri"/>
      </rPr>
      <t>230101507-01 -</t>
    </r>
    <r>
      <rPr>
        <sz val="10"/>
        <color rgb="FF000000"/>
        <rFont val="Calibri"/>
      </rPr>
      <t xml:space="preserve"> Desarrollar habilidades psicomotrices en el contexto productivo y social.</t>
    </r>
  </si>
  <si>
    <r>
      <rPr>
        <b/>
        <sz val="10"/>
        <color rgb="FF000000"/>
        <rFont val="Calibri"/>
      </rPr>
      <t>230101507-02 -</t>
    </r>
    <r>
      <rPr>
        <sz val="10"/>
        <color rgb="FF000000"/>
        <rFont val="Calibri"/>
      </rPr>
      <t xml:space="preserve"> Practicar hábitos saludables mediante la aplicación de fundamentos de nutrición e higiene.</t>
    </r>
  </si>
  <si>
    <r>
      <rPr>
        <b/>
        <sz val="10"/>
        <color rgb="FF000000"/>
        <rFont val="Calibri"/>
      </rPr>
      <t>230101507-03 -</t>
    </r>
    <r>
      <rPr>
        <sz val="10"/>
        <color rgb="FF000000"/>
        <rFont val="Calibri"/>
      </rPr>
      <t xml:space="preserve"> Ejecutar actividades de acondicionamiento físico orientadas hacia el mejoramiento de la condición física en los contextos productivo y social.</t>
    </r>
  </si>
  <si>
    <r>
      <rPr>
        <b/>
        <sz val="10"/>
        <color rgb="FF000000"/>
        <rFont val="Calibri"/>
      </rPr>
      <t>230101507-04 -</t>
    </r>
    <r>
      <rPr>
        <sz val="10"/>
        <color rgb="FF000000"/>
        <rFont val="Calibri"/>
      </rPr>
      <t xml:space="preserve"> Implementar un plan de ergonomía y pausas activas según las características de la función productiva.</t>
    </r>
  </si>
  <si>
    <r>
      <rPr>
        <b/>
        <sz val="10"/>
        <color rgb="FF000000"/>
        <rFont val="Calibri"/>
      </rPr>
      <t xml:space="preserve">TR5 - 240201526 - </t>
    </r>
    <r>
      <rPr>
        <sz val="10"/>
        <color rgb="FF000000"/>
        <rFont val="Calibri"/>
      </rPr>
      <t>ÉTICA Y PAZ</t>
    </r>
  </si>
  <si>
    <r>
      <rPr>
        <b/>
        <sz val="10"/>
        <color rgb="FF000000"/>
        <rFont val="Calibri"/>
      </rPr>
      <t>240201526-01 -</t>
    </r>
    <r>
      <rPr>
        <sz val="10"/>
        <color rgb="FF000000"/>
        <rFont val="Calibri"/>
      </rPr>
      <t xml:space="preserve"> Promover mi dignidad y la del otro a partir de los principios y valores éticos como aporte en la instauración de una cultura de paz.</t>
    </r>
  </si>
  <si>
    <r>
      <rPr>
        <b/>
        <sz val="10"/>
        <color rgb="FF000000"/>
        <rFont val="Calibri"/>
      </rPr>
      <t>240201526-02 -</t>
    </r>
    <r>
      <rPr>
        <sz val="10"/>
        <color rgb="FF000000"/>
        <rFont val="Calibri"/>
      </rPr>
      <t xml:space="preserve"> Establecer relaciones de crecimiento personal y comunitario a partir del bien común como aporte para el desarrollo social.</t>
    </r>
  </si>
  <si>
    <r>
      <rPr>
        <b/>
        <sz val="10"/>
        <color rgb="FF000000"/>
        <rFont val="Calibri"/>
      </rPr>
      <t>240201526-03 -</t>
    </r>
    <r>
      <rPr>
        <sz val="10"/>
        <color rgb="FF000000"/>
        <rFont val="Calibri"/>
      </rPr>
      <t xml:space="preserve"> Promover el uso racional de los recursos naturales a partir de criterios de sostenibilidad y sustentabilidad ética y normativa vigente.</t>
    </r>
  </si>
  <si>
    <r>
      <rPr>
        <b/>
        <sz val="10"/>
        <color rgb="FF000000"/>
        <rFont val="Calibri"/>
      </rPr>
      <t xml:space="preserve">240201526-04 - </t>
    </r>
    <r>
      <rPr>
        <sz val="10"/>
        <color rgb="FF000000"/>
        <rFont val="Calibri"/>
      </rPr>
      <t>Contribuir con el fortalecimiento de la cultura de paz a partir de la dignidad humana y las estrategias para la transformación de conflictos.</t>
    </r>
  </si>
  <si>
    <t>EJECUCION</t>
  </si>
  <si>
    <r>
      <rPr>
        <b/>
        <sz val="10"/>
        <color rgb="FF000000"/>
        <rFont val="Calibri"/>
      </rPr>
      <t xml:space="preserve">CT5 - 220201101 - </t>
    </r>
    <r>
      <rPr>
        <sz val="10"/>
        <color rgb="FF000000"/>
        <rFont val="Calibri"/>
      </rPr>
      <t>IDENTIFICACIÓN DE CONTAMINANTES ATMOSFÉRICOS EN LA SALUD AMBIENTAL</t>
    </r>
  </si>
  <si>
    <r>
      <rPr>
        <b/>
        <sz val="10"/>
        <color rgb="FF000000"/>
        <rFont val="Calibri"/>
        <scheme val="minor"/>
      </rPr>
      <t>220201101-01 -</t>
    </r>
    <r>
      <rPr>
        <sz val="10"/>
        <color rgb="FF000000"/>
        <rFont val="Calibri"/>
        <scheme val="minor"/>
      </rPr>
      <t xml:space="preserve"> Interpretar los efectos de la contaminación atmosférica sobre la salud humana y el ambiente, según referentes nacionales e internacionales.</t>
    </r>
  </si>
  <si>
    <r>
      <rPr>
        <b/>
        <sz val="10"/>
        <color rgb="FF000000"/>
        <rFont val="Calibri"/>
        <scheme val="minor"/>
      </rPr>
      <t xml:space="preserve">220201101-02 - </t>
    </r>
    <r>
      <rPr>
        <sz val="10"/>
        <color rgb="FF000000"/>
        <rFont val="Calibri"/>
        <scheme val="minor"/>
      </rPr>
      <t>Caracterizar contaminantes atmosféricos, según protocolos y normativa</t>
    </r>
  </si>
  <si>
    <r>
      <rPr>
        <b/>
        <sz val="10"/>
        <color rgb="FF000000"/>
        <rFont val="Calibri"/>
        <scheme val="minor"/>
      </rPr>
      <t xml:space="preserve">220201101-03 - </t>
    </r>
    <r>
      <rPr>
        <sz val="10"/>
        <color rgb="FF000000"/>
        <rFont val="Calibri"/>
        <scheme val="minor"/>
      </rPr>
      <t>Caracterizar la emisión e inmisión de ruido y olores ofensivos, según protocolos y normativa.</t>
    </r>
  </si>
  <si>
    <r>
      <rPr>
        <b/>
        <sz val="10"/>
        <color rgb="FF000000"/>
        <rFont val="Calibri"/>
        <scheme val="minor"/>
      </rPr>
      <t xml:space="preserve">TR6 - 240201528 - </t>
    </r>
    <r>
      <rPr>
        <sz val="10"/>
        <color rgb="FF000000"/>
        <rFont val="Calibri"/>
        <scheme val="minor"/>
      </rPr>
      <t>MATEMÁTICAS</t>
    </r>
  </si>
  <si>
    <r>
      <rPr>
        <b/>
        <sz val="10"/>
        <color rgb="FF000000"/>
        <rFont val="Calibri"/>
        <scheme val="minor"/>
      </rPr>
      <t xml:space="preserve">240201528-01 - </t>
    </r>
    <r>
      <rPr>
        <sz val="10"/>
        <color rgb="FF000000"/>
        <rFont val="Calibri"/>
        <scheme val="minor"/>
      </rPr>
      <t>Identificar situaciones problemáticas asociadas a sus necesidades de contexto aplicando procedimientos matemáticos</t>
    </r>
  </si>
  <si>
    <r>
      <rPr>
        <b/>
        <sz val="10"/>
        <color rgb="FF000000"/>
        <rFont val="Calibri"/>
        <scheme val="minor"/>
      </rPr>
      <t>240201528-02 -</t>
    </r>
    <r>
      <rPr>
        <sz val="10"/>
        <color rgb="FF000000"/>
        <rFont val="Calibri"/>
        <scheme val="minor"/>
      </rPr>
      <t>Plantear problemas aritméticos, geométricos y métricos de acuerdo con los contextos productivo y social</t>
    </r>
  </si>
  <si>
    <r>
      <rPr>
        <b/>
        <sz val="10"/>
        <color rgb="FF000000"/>
        <rFont val="Calibri"/>
        <scheme val="minor"/>
      </rPr>
      <t>240201528-03 -</t>
    </r>
    <r>
      <rPr>
        <sz val="10"/>
        <color rgb="FF000000"/>
        <rFont val="Calibri"/>
        <scheme val="minor"/>
      </rPr>
      <t xml:space="preserve"> Solucionar problemas del entorno productivo y social aplicando principios matemáticos</t>
    </r>
  </si>
  <si>
    <r>
      <rPr>
        <b/>
        <sz val="10"/>
        <color rgb="FF000000"/>
        <rFont val="Calibri"/>
        <scheme val="minor"/>
      </rPr>
      <t>240201528-04 -</t>
    </r>
    <r>
      <rPr>
        <sz val="10"/>
        <color rgb="FF000000"/>
        <rFont val="Calibri"/>
        <scheme val="minor"/>
      </rPr>
      <t xml:space="preserve"> Verificar los resultados de los procedimientos matemáticos conforme con los requerimientos de los diferentes contextos</t>
    </r>
  </si>
  <si>
    <t>EVALUACION</t>
  </si>
  <si>
    <r>
      <rPr>
        <b/>
        <sz val="10"/>
        <color rgb="FF000000"/>
        <rFont val="Calibri"/>
      </rPr>
      <t>CT6 - 220201079 -</t>
    </r>
    <r>
      <rPr>
        <sz val="10"/>
        <color rgb="FF000000"/>
        <rFont val="Calibri"/>
      </rPr>
      <t xml:space="preserve"> COORDINAR CAMPAÑA AMBIENTAL SEGÚN ESTRATEGIAS DE PROMOTORÍA Y NORMATIVA</t>
    </r>
  </si>
  <si>
    <r>
      <rPr>
        <b/>
        <sz val="10"/>
        <color rgb="FF000000"/>
        <rFont val="Calibri"/>
        <scheme val="minor"/>
      </rPr>
      <t xml:space="preserve">220201079-01 - </t>
    </r>
    <r>
      <rPr>
        <sz val="10"/>
        <color rgb="FF000000"/>
        <rFont val="Calibri"/>
        <scheme val="minor"/>
      </rPr>
      <t>Elaborar plan de promotoría ambiental, de acuerdo con criterios técnicos y normativa</t>
    </r>
  </si>
  <si>
    <r>
      <rPr>
        <b/>
        <sz val="10"/>
        <color rgb="FF000000"/>
        <rFont val="Calibri"/>
        <scheme val="minor"/>
      </rPr>
      <t xml:space="preserve">220201079-02 - </t>
    </r>
    <r>
      <rPr>
        <sz val="10"/>
        <color rgb="FF000000"/>
        <rFont val="Calibri"/>
        <scheme val="minor"/>
      </rPr>
      <t>Implementar plan de promotoría ambiental, según criterios técnicos.</t>
    </r>
  </si>
  <si>
    <r>
      <rPr>
        <b/>
        <sz val="10"/>
        <color rgb="FF000000"/>
        <rFont val="Calibri"/>
        <scheme val="minor"/>
      </rPr>
      <t xml:space="preserve">220201079-03 - </t>
    </r>
    <r>
      <rPr>
        <sz val="10"/>
        <color rgb="FF000000"/>
        <rFont val="Calibri"/>
        <scheme val="minor"/>
      </rPr>
      <t>Valorar plan de promotoría ambiental, según criterios técnicos.</t>
    </r>
  </si>
  <si>
    <r>
      <rPr>
        <b/>
        <sz val="10"/>
        <color rgb="FF000000"/>
        <rFont val="Calibri"/>
      </rPr>
      <t>TR7 - 210201501 -</t>
    </r>
    <r>
      <rPr>
        <sz val="10"/>
        <color rgb="FF000000"/>
        <rFont val="Calibri"/>
      </rPr>
      <t xml:space="preserve"> DERECHOS FUNDAMENTALES DEL TRABAJO</t>
    </r>
  </si>
  <si>
    <r>
      <rPr>
        <b/>
        <sz val="10"/>
        <color rgb="FF000000"/>
        <rFont val="Calibri"/>
        <scheme val="minor"/>
      </rPr>
      <t>210201501-01 -</t>
    </r>
    <r>
      <rPr>
        <sz val="10"/>
        <color rgb="FF000000"/>
        <rFont val="Calibri"/>
        <scheme val="minor"/>
      </rPr>
      <t xml:space="preserve"> Reconocer el trabajo como factor de movilidad social y transformación vital con referencia a la fenomenología y a los derechos fundamentales en el trabajo.</t>
    </r>
  </si>
  <si>
    <r>
      <rPr>
        <b/>
        <sz val="10"/>
        <color rgb="FF000000"/>
        <rFont val="Calibri"/>
        <scheme val="minor"/>
      </rPr>
      <t xml:space="preserve">210201501-02 - </t>
    </r>
    <r>
      <rPr>
        <sz val="10"/>
        <color rgb="FF000000"/>
        <rFont val="Calibri"/>
        <scheme val="minor"/>
      </rPr>
      <t>Valorar la importancia de la ciudadanía laboral con base en el estudio de los derechos humanos y fundamentales en el trabajo.</t>
    </r>
  </si>
  <si>
    <r>
      <rPr>
        <b/>
        <sz val="10"/>
        <color rgb="FF000000"/>
        <rFont val="Calibri"/>
        <scheme val="minor"/>
      </rPr>
      <t xml:space="preserve">210201501-03 - </t>
    </r>
    <r>
      <rPr>
        <sz val="10"/>
        <color rgb="FF000000"/>
        <rFont val="Calibri"/>
        <scheme val="minor"/>
      </rPr>
      <t>Practicar los derechos fundamentales en el trabajo de acuerdo con la constitución política y los convenios internacionales.</t>
    </r>
  </si>
  <si>
    <r>
      <rPr>
        <b/>
        <sz val="10"/>
        <color rgb="FF000000"/>
        <rFont val="Calibri"/>
        <scheme val="minor"/>
      </rPr>
      <t xml:space="preserve">210201501-04 - </t>
    </r>
    <r>
      <rPr>
        <sz val="10"/>
        <color rgb="FF000000"/>
        <rFont val="Calibri"/>
        <scheme val="minor"/>
      </rPr>
      <t>Participar en acciones solidarias teniendo en cuenta el ejercicio de los derechos humanos, de los pueblos y de la naturaleza.</t>
    </r>
  </si>
  <si>
    <t>TOTALES</t>
  </si>
  <si>
    <t>Fecha de Elaboración</t>
  </si>
  <si>
    <t>29/7/2024</t>
  </si>
  <si>
    <t>Versión de la Matriz</t>
  </si>
  <si>
    <t>V1</t>
  </si>
  <si>
    <t>Denominación del Programa</t>
  </si>
  <si>
    <t>Código y versión</t>
  </si>
  <si>
    <t>Nombre del Proyecto</t>
  </si>
  <si>
    <t>IMPLEMENTACIÓN DE ESTRATEGIAS PARA LAS OPERACIONES TELE-INFORMÁTICAS DE LAS ORGANIZACIONES DESDE LA INFRAESTRUCTURA DE LA RED DE DATOS</t>
  </si>
  <si>
    <t>Código del Proyecto</t>
  </si>
  <si>
    <t>Hoja / Ítem</t>
  </si>
  <si>
    <t>Fecha del Cambio</t>
  </si>
  <si>
    <t>Naturaleza del Cambio</t>
  </si>
  <si>
    <t>INFORMACIÓN GENERAL</t>
  </si>
  <si>
    <t>Hoja nueva que se adiciona con la última metodología establecida para elaboración de matrices de programación de instructores, con el objetivo de presentar la información general a tener en cuenta para la construcción de la matriz y ejecución del programa.</t>
  </si>
  <si>
    <t>HORAS X COMPETENCIA X FASE</t>
  </si>
  <si>
    <t>Se cambia el orden de las competencias, teniendo en cuenta el orden que se encuentra en la planeación pedagógica, pero con la premisa de que la inducción es la primera que se ejecuta, seguida de las competencias técnicas y finalmente las transversales.
- Se estandarizan los nombres de las competencia transversales y claves con nombres cortos.
- Se adiciona información del tiempo en meses para cada fase o módulo a ejecutar en el programa.</t>
  </si>
  <si>
    <t>HORARIOS</t>
  </si>
  <si>
    <t xml:space="preserve">Se ajusta la información de tal manera que se visualice por mes cada una de las semanas.
- Entre fase y fase se diferencia por medio de dos colores predefinidos en el manual "Diligenciamiento Matrices de programación de Titulada Virtual". 
- Se crea tabla que contiene la información sobre el total de horas de cada competencia. </t>
  </si>
  <si>
    <t>DISTRIBUCIÓN HORAS</t>
  </si>
  <si>
    <t xml:space="preserve">Se cambia el orden de la ubicación de esta hoja, quedando como la última hoja del documento.  
- Se incluye en el encabezado de esta hoja el nombre del proyecto. 
- Se elimina la columna "Horas por competencia en esta fase". 
- Se elimina la información de las columnas relacionadas con H/S.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</si>
</sst>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7">
    <font>
      <sz val="12"/>
      <color rgb="FF000000"/>
      <name val="Calibri"/>
      <family val="2"/>
    </font>
    <font>
      <sz val="12"/>
      <name val="Calibri"/>
      <family val="2"/>
    </font>
    <font>
      <sz val="10"/>
      <color indexed="8"/>
      <name val="Calibri"/>
      <family val="2"/>
    </font>
    <font>
      <sz val="10"/>
      <name val="Calibri"/>
      <family val="2"/>
    </font>
    <font>
      <sz val="12"/>
      <color rgb="FF000000"/>
      <name val="Calibri"/>
      <family val="2"/>
    </font>
    <font>
      <sz val="11"/>
      <color theme="1"/>
      <name val="Calibri"/>
      <family val="2"/>
      <scheme val="minor"/>
    </font>
    <font>
      <sz val="12"/>
      <color theme="1"/>
      <name val="Calibri"/>
      <family val="2"/>
    </font>
    <font>
      <sz val="12"/>
      <color rgb="FFFF0000"/>
      <name val="Calibri"/>
      <family val="2"/>
    </font>
    <font>
      <sz val="12"/>
      <color rgb="FFFFFFFF"/>
      <name val="Calibri"/>
      <family val="2"/>
    </font>
    <font>
      <b/>
      <sz val="14"/>
      <color rgb="FFFFFFFF"/>
      <name val="Calibri"/>
      <family val="2"/>
    </font>
    <font>
      <b/>
      <sz val="11"/>
      <color rgb="FFFFFFFF"/>
      <name val="Calibri"/>
      <family val="2"/>
    </font>
    <font>
      <b/>
      <sz val="12"/>
      <color rgb="FFFFFFFF"/>
      <name val="Calibri"/>
      <family val="2"/>
    </font>
    <font>
      <sz val="10"/>
      <color theme="1"/>
      <name val="Calibri"/>
      <family val="2"/>
    </font>
    <font>
      <sz val="10"/>
      <color rgb="FF000000"/>
      <name val="Calibri"/>
      <family val="2"/>
    </font>
    <font>
      <b/>
      <sz val="10"/>
      <color rgb="FFFFFFFF"/>
      <name val="Calibri"/>
      <family val="2"/>
    </font>
    <font>
      <sz val="10"/>
      <color theme="1"/>
      <name val="Calibri"/>
      <family val="2"/>
      <scheme val="minor"/>
    </font>
    <font>
      <sz val="10"/>
      <name val="Calibri"/>
      <family val="2"/>
      <scheme val="minor"/>
    </font>
    <font>
      <sz val="10"/>
      <color rgb="FF000000"/>
      <name val="Calibri"/>
      <family val="2"/>
      <scheme val="minor"/>
    </font>
    <font>
      <b/>
      <sz val="12"/>
      <color theme="1"/>
      <name val="Calibri"/>
      <family val="2"/>
    </font>
    <font>
      <b/>
      <sz val="12"/>
      <color rgb="FF000000"/>
      <name val="Calibri"/>
      <family val="2"/>
    </font>
    <font>
      <b/>
      <sz val="12"/>
      <color rgb="FFFF0000"/>
      <name val="Calibri"/>
      <family val="2"/>
    </font>
    <font>
      <sz val="12"/>
      <color theme="9" tint="-0.499984740745262"/>
      <name val="Calibri"/>
      <family val="2"/>
    </font>
    <font>
      <b/>
      <i/>
      <sz val="12"/>
      <color rgb="FF000000"/>
      <name val="Calibri"/>
      <family val="2"/>
    </font>
    <font>
      <b/>
      <sz val="11"/>
      <color rgb="FF000000"/>
      <name val="Calibri"/>
      <family val="2"/>
    </font>
    <font>
      <b/>
      <i/>
      <sz val="12"/>
      <color theme="1"/>
      <name val="Calibri"/>
      <family val="2"/>
    </font>
    <font>
      <sz val="12"/>
      <color theme="1"/>
      <name val="Calibri"/>
    </font>
    <font>
      <b/>
      <sz val="10"/>
      <color rgb="FF000000"/>
      <name val="Calibri"/>
      <family val="2"/>
    </font>
    <font>
      <sz val="10"/>
      <color theme="9" tint="-0.499984740745262"/>
      <name val="Calibri"/>
      <family val="2"/>
    </font>
    <font>
      <b/>
      <sz val="10"/>
      <color theme="9" tint="-0.499984740745262"/>
      <name val="Calibri"/>
      <family val="2"/>
    </font>
    <font>
      <b/>
      <sz val="12"/>
      <color theme="9" tint="-0.499984740745262"/>
      <name val="Calibri"/>
      <family val="2"/>
    </font>
    <font>
      <b/>
      <sz val="14"/>
      <color theme="9" tint="-0.499984740745262"/>
      <name val="Calibri"/>
      <family val="2"/>
    </font>
    <font>
      <sz val="11"/>
      <color rgb="FF000000"/>
      <name val="Calibri"/>
      <family val="2"/>
    </font>
    <font>
      <b/>
      <sz val="14"/>
      <color rgb="FF375623"/>
      <name val="Calibri"/>
    </font>
    <font>
      <b/>
      <sz val="11"/>
      <color theme="0"/>
      <name val="Calibri"/>
      <family val="2"/>
    </font>
    <font>
      <b/>
      <sz val="14"/>
      <color rgb="FF375623"/>
      <name val="Calibri"/>
      <family val="2"/>
    </font>
    <font>
      <b/>
      <sz val="11"/>
      <name val="Calibri"/>
      <family val="2"/>
    </font>
    <font>
      <b/>
      <sz val="10"/>
      <color rgb="FF000000"/>
      <name val="Calibri"/>
    </font>
    <font>
      <sz val="10"/>
      <color rgb="FF000000"/>
      <name val="Calibri"/>
    </font>
    <font>
      <b/>
      <sz val="10"/>
      <color theme="1"/>
      <name val="Calibri"/>
      <family val="2"/>
    </font>
    <font>
      <b/>
      <sz val="10"/>
      <color rgb="FF000000"/>
      <name val="Calibri"/>
      <family val="2"/>
      <charset val="1"/>
    </font>
    <font>
      <sz val="10"/>
      <color rgb="FF000000"/>
      <name val="Calibri"/>
      <family val="2"/>
      <charset val="1"/>
    </font>
    <font>
      <b/>
      <sz val="10"/>
      <color rgb="FF000000"/>
      <name val="Calibri"/>
      <scheme val="minor"/>
    </font>
    <font>
      <sz val="10"/>
      <color rgb="FF000000"/>
      <name val="Calibri"/>
      <scheme val="minor"/>
    </font>
    <font>
      <b/>
      <sz val="10"/>
      <name val="Calibri"/>
      <family val="2"/>
      <scheme val="minor"/>
    </font>
    <font>
      <b/>
      <sz val="12"/>
      <name val="Calibri"/>
      <family val="2"/>
    </font>
    <font>
      <b/>
      <sz val="10"/>
      <color theme="0"/>
      <name val="Calibri"/>
      <family val="2"/>
    </font>
    <font>
      <b/>
      <sz val="12"/>
      <color theme="0"/>
      <name val="Calibri"/>
      <family val="2"/>
    </font>
  </fonts>
  <fills count="12">
    <fill>
      <patternFill patternType="none"/>
    </fill>
    <fill>
      <patternFill patternType="gray125"/>
    </fill>
    <fill>
      <patternFill patternType="solid">
        <fgColor theme="0"/>
        <bgColor theme="0"/>
      </patternFill>
    </fill>
    <fill>
      <patternFill patternType="solid">
        <fgColor rgb="FF33CCCC"/>
        <bgColor rgb="FF33CCCC"/>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499984740745262"/>
        <bgColor rgb="FF333399"/>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rgb="FFFFFF00"/>
        <bgColor indexed="64"/>
      </patternFill>
    </fill>
    <fill>
      <patternFill patternType="solid">
        <fgColor theme="9"/>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top style="thin">
        <color rgb="FF000000"/>
      </top>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bottom style="thin">
        <color rgb="FF000000"/>
      </bottom>
      <diagonal/>
    </border>
    <border>
      <left/>
      <right/>
      <top style="medium">
        <color rgb="FF000000"/>
      </top>
      <bottom style="medium">
        <color rgb="FF000000"/>
      </bottom>
      <diagonal/>
    </border>
    <border>
      <left style="medium">
        <color rgb="FF000000"/>
      </left>
      <right/>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right style="medium">
        <color rgb="FF000000"/>
      </right>
      <top/>
      <bottom style="medium">
        <color rgb="FF000000"/>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medium">
        <color rgb="FF000000"/>
      </left>
      <right style="thin">
        <color indexed="64"/>
      </right>
      <top/>
      <bottom/>
      <diagonal/>
    </border>
    <border>
      <left style="thin">
        <color indexed="64"/>
      </left>
      <right style="medium">
        <color rgb="FF000000"/>
      </right>
      <top/>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top style="medium">
        <color rgb="FF000000"/>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style="medium">
        <color rgb="FF000000"/>
      </bottom>
      <diagonal/>
    </border>
    <border>
      <left style="thin">
        <color indexed="64"/>
      </left>
      <right/>
      <top style="medium">
        <color rgb="FF000000"/>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rgb="FF000000"/>
      </left>
      <right style="medium">
        <color rgb="FF000000"/>
      </right>
      <top style="thin">
        <color indexed="64"/>
      </top>
      <bottom/>
      <diagonal/>
    </border>
    <border>
      <left style="medium">
        <color rgb="FF000000"/>
      </left>
      <right style="medium">
        <color rgb="FF000000"/>
      </right>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style="medium">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medium">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medium">
        <color rgb="FF000000"/>
      </left>
      <right style="medium">
        <color rgb="FF000000"/>
      </right>
      <top style="thin">
        <color indexed="64"/>
      </top>
      <bottom style="thin">
        <color indexed="64"/>
      </bottom>
      <diagonal/>
    </border>
    <border>
      <left/>
      <right style="thin">
        <color indexed="64"/>
      </right>
      <top style="medium">
        <color rgb="FF000000"/>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medium">
        <color rgb="FF000000"/>
      </bottom>
      <diagonal/>
    </border>
  </borders>
  <cellStyleXfs count="3">
    <xf numFmtId="0" fontId="0" fillId="0" borderId="0"/>
    <xf numFmtId="0" fontId="4" fillId="0" borderId="0"/>
    <xf numFmtId="9" fontId="5" fillId="0" borderId="0" applyFont="0" applyFill="0" applyBorder="0" applyAlignment="0" applyProtection="0"/>
  </cellStyleXfs>
  <cellXfs count="396">
    <xf numFmtId="0" fontId="0" fillId="0" borderId="0" xfId="0"/>
    <xf numFmtId="0" fontId="6" fillId="0" borderId="0" xfId="0" applyFont="1"/>
    <xf numFmtId="0" fontId="6" fillId="0" borderId="0" xfId="0" applyFont="1" applyAlignment="1">
      <alignment vertical="center"/>
    </xf>
    <xf numFmtId="0" fontId="6" fillId="0" borderId="0" xfId="0" applyFont="1" applyAlignment="1">
      <alignment horizontal="center" vertical="center"/>
    </xf>
    <xf numFmtId="0" fontId="6" fillId="2" borderId="0" xfId="0" applyFont="1" applyFill="1" applyAlignment="1">
      <alignment horizontal="center" vertical="center"/>
    </xf>
    <xf numFmtId="0" fontId="7" fillId="0" borderId="0" xfId="0" applyFont="1" applyAlignment="1">
      <alignment horizontal="center" vertical="center"/>
    </xf>
    <xf numFmtId="0" fontId="8" fillId="0" borderId="0" xfId="0" applyFont="1" applyAlignment="1">
      <alignment vertical="center"/>
    </xf>
    <xf numFmtId="0" fontId="9" fillId="0" borderId="0" xfId="0" applyFont="1" applyAlignment="1">
      <alignment vertical="center"/>
    </xf>
    <xf numFmtId="0" fontId="0" fillId="0" borderId="0" xfId="0" applyAlignment="1">
      <alignment vertical="center"/>
    </xf>
    <xf numFmtId="0" fontId="0" fillId="2" borderId="7" xfId="0" applyFill="1" applyBorder="1" applyAlignment="1">
      <alignment horizontal="center" vertical="center"/>
    </xf>
    <xf numFmtId="0" fontId="0" fillId="2" borderId="10" xfId="0" applyFill="1" applyBorder="1" applyAlignment="1">
      <alignment horizontal="center" vertical="center"/>
    </xf>
    <xf numFmtId="0" fontId="6"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2" borderId="1" xfId="0" applyFont="1" applyFill="1" applyBorder="1" applyAlignment="1">
      <alignment horizontal="center" vertical="center" wrapText="1"/>
    </xf>
    <xf numFmtId="0" fontId="4" fillId="0" borderId="0" xfId="1" applyAlignment="1">
      <alignment vertical="center"/>
    </xf>
    <xf numFmtId="0" fontId="4" fillId="0" borderId="0" xfId="1" applyAlignment="1">
      <alignment horizontal="center" vertical="center"/>
    </xf>
    <xf numFmtId="0" fontId="6" fillId="0" borderId="0" xfId="1" applyFont="1" applyAlignment="1">
      <alignment horizontal="center" vertical="center"/>
    </xf>
    <xf numFmtId="0" fontId="10" fillId="3" borderId="19" xfId="0" applyFont="1" applyFill="1" applyBorder="1" applyAlignment="1">
      <alignment horizontal="center" vertical="center"/>
    </xf>
    <xf numFmtId="1" fontId="11" fillId="0" borderId="0" xfId="1" applyNumberFormat="1" applyFont="1" applyAlignment="1">
      <alignment horizontal="center" vertical="center"/>
    </xf>
    <xf numFmtId="0" fontId="11" fillId="6" borderId="12" xfId="1" applyFont="1" applyFill="1" applyBorder="1" applyAlignment="1">
      <alignment horizontal="center" vertical="center"/>
    </xf>
    <xf numFmtId="0" fontId="23" fillId="0" borderId="6" xfId="0" applyFont="1" applyBorder="1" applyAlignment="1">
      <alignment horizontal="center" vertical="center"/>
    </xf>
    <xf numFmtId="0" fontId="0" fillId="0" borderId="12" xfId="0" applyBorder="1"/>
    <xf numFmtId="164" fontId="20" fillId="0" borderId="12" xfId="0" applyNumberFormat="1" applyFont="1" applyBorder="1" applyAlignment="1">
      <alignment horizontal="center"/>
    </xf>
    <xf numFmtId="164" fontId="18" fillId="0" borderId="12" xfId="2" applyNumberFormat="1" applyFont="1" applyBorder="1" applyAlignment="1">
      <alignment horizontal="center" vertical="center"/>
    </xf>
    <xf numFmtId="164" fontId="18" fillId="0" borderId="12" xfId="0" applyNumberFormat="1" applyFont="1" applyBorder="1" applyAlignment="1">
      <alignment horizontal="center" vertical="center"/>
    </xf>
    <xf numFmtId="0" fontId="19" fillId="3" borderId="10" xfId="0" applyFont="1" applyFill="1" applyBorder="1" applyAlignment="1">
      <alignment horizontal="center" vertical="center"/>
    </xf>
    <xf numFmtId="0" fontId="19" fillId="3" borderId="22" xfId="0" applyFont="1" applyFill="1" applyBorder="1" applyAlignment="1">
      <alignment horizontal="center" vertical="center"/>
    </xf>
    <xf numFmtId="0" fontId="19" fillId="3" borderId="29" xfId="0" applyFont="1" applyFill="1" applyBorder="1" applyAlignment="1">
      <alignment horizontal="center" vertical="center"/>
    </xf>
    <xf numFmtId="164" fontId="24" fillId="7" borderId="30" xfId="0" applyNumberFormat="1" applyFont="1" applyFill="1" applyBorder="1" applyAlignment="1">
      <alignment horizontal="center" vertical="center"/>
    </xf>
    <xf numFmtId="0" fontId="19" fillId="0" borderId="0" xfId="0" applyFont="1"/>
    <xf numFmtId="0" fontId="0" fillId="0" borderId="0" xfId="0" applyAlignment="1">
      <alignment horizontal="center" vertical="center"/>
    </xf>
    <xf numFmtId="0" fontId="0" fillId="0" borderId="23" xfId="0" applyBorder="1"/>
    <xf numFmtId="0" fontId="0" fillId="0" borderId="0" xfId="0" applyAlignment="1">
      <alignment horizontal="left" vertical="center"/>
    </xf>
    <xf numFmtId="0" fontId="0" fillId="0" borderId="26" xfId="0" applyBorder="1"/>
    <xf numFmtId="0" fontId="13" fillId="0" borderId="0" xfId="0" applyFont="1"/>
    <xf numFmtId="0" fontId="23" fillId="0" borderId="0" xfId="0" applyFont="1" applyAlignment="1">
      <alignment horizontal="center"/>
    </xf>
    <xf numFmtId="0" fontId="23" fillId="0" borderId="12" xfId="0" applyFont="1" applyBorder="1" applyAlignment="1">
      <alignment horizontal="center"/>
    </xf>
    <xf numFmtId="0" fontId="13" fillId="0" borderId="12" xfId="0" applyFont="1" applyBorder="1"/>
    <xf numFmtId="0" fontId="26" fillId="0" borderId="12" xfId="0" applyFont="1" applyBorder="1"/>
    <xf numFmtId="3" fontId="18" fillId="0" borderId="12" xfId="2" applyNumberFormat="1" applyFont="1" applyBorder="1" applyAlignment="1">
      <alignment horizontal="center" vertical="center"/>
    </xf>
    <xf numFmtId="3" fontId="18" fillId="0" borderId="12" xfId="0" applyNumberFormat="1" applyFont="1" applyBorder="1" applyAlignment="1">
      <alignment horizontal="center" vertical="center"/>
    </xf>
    <xf numFmtId="3" fontId="20" fillId="0" borderId="12" xfId="0" applyNumberFormat="1" applyFont="1" applyBorder="1" applyAlignment="1">
      <alignment horizontal="center"/>
    </xf>
    <xf numFmtId="1" fontId="28" fillId="0" borderId="12" xfId="1" applyNumberFormat="1" applyFont="1" applyBorder="1" applyAlignment="1">
      <alignment horizontal="center" vertical="center"/>
    </xf>
    <xf numFmtId="0" fontId="21" fillId="0" borderId="0" xfId="1" applyFont="1" applyAlignment="1">
      <alignment vertical="center"/>
    </xf>
    <xf numFmtId="0" fontId="21" fillId="0" borderId="0" xfId="0" applyFont="1"/>
    <xf numFmtId="0" fontId="27" fillId="0" borderId="12" xfId="0" applyFont="1" applyBorder="1"/>
    <xf numFmtId="0" fontId="28" fillId="0" borderId="12" xfId="0" applyFont="1" applyBorder="1"/>
    <xf numFmtId="0" fontId="27" fillId="0" borderId="0" xfId="0" applyFont="1"/>
    <xf numFmtId="0" fontId="3" fillId="4" borderId="12" xfId="1" applyFont="1" applyFill="1" applyBorder="1" applyAlignment="1">
      <alignment horizontal="center" vertical="center"/>
    </xf>
    <xf numFmtId="0" fontId="3" fillId="5" borderId="12" xfId="1" applyFont="1" applyFill="1" applyBorder="1" applyAlignment="1">
      <alignment horizontal="center" vertical="center"/>
    </xf>
    <xf numFmtId="0" fontId="31" fillId="0" borderId="0" xfId="1" applyFont="1" applyAlignment="1">
      <alignment horizontal="center" vertical="center"/>
    </xf>
    <xf numFmtId="0" fontId="31" fillId="0" borderId="0" xfId="0" applyFont="1"/>
    <xf numFmtId="0" fontId="10" fillId="3" borderId="30" xfId="0" applyFont="1" applyFill="1" applyBorder="1" applyAlignment="1">
      <alignment horizontal="center" vertical="center"/>
    </xf>
    <xf numFmtId="0" fontId="10" fillId="3" borderId="35" xfId="0" applyFont="1" applyFill="1" applyBorder="1" applyAlignment="1">
      <alignment horizontal="center" vertical="center"/>
    </xf>
    <xf numFmtId="0" fontId="19" fillId="3" borderId="31" xfId="0" applyFont="1" applyFill="1" applyBorder="1" applyAlignment="1">
      <alignment horizontal="center" vertical="center"/>
    </xf>
    <xf numFmtId="0" fontId="1" fillId="0" borderId="6" xfId="0" applyFont="1" applyBorder="1" applyAlignment="1">
      <alignment horizontal="center" vertical="center"/>
    </xf>
    <xf numFmtId="0" fontId="1" fillId="0" borderId="33" xfId="0" applyFont="1" applyBorder="1" applyAlignment="1">
      <alignment horizontal="center" vertical="center"/>
    </xf>
    <xf numFmtId="0" fontId="1" fillId="0" borderId="40" xfId="0" applyFont="1" applyBorder="1" applyAlignment="1">
      <alignment horizontal="center" vertical="center"/>
    </xf>
    <xf numFmtId="0" fontId="1" fillId="0" borderId="8" xfId="0" applyFont="1" applyBorder="1" applyAlignment="1">
      <alignment horizontal="center" vertical="center"/>
    </xf>
    <xf numFmtId="0" fontId="23" fillId="0" borderId="38" xfId="0" applyFont="1" applyBorder="1" applyAlignment="1">
      <alignment horizontal="center" vertical="center"/>
    </xf>
    <xf numFmtId="0" fontId="1" fillId="0" borderId="7" xfId="0" applyFont="1" applyBorder="1" applyAlignment="1">
      <alignment horizontal="center" vertical="center"/>
    </xf>
    <xf numFmtId="0" fontId="1" fillId="0" borderId="27" xfId="0" applyFont="1" applyBorder="1" applyAlignment="1">
      <alignment horizontal="center" vertical="center"/>
    </xf>
    <xf numFmtId="0" fontId="1" fillId="0" borderId="41"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34" xfId="0" applyFont="1" applyBorder="1" applyAlignment="1">
      <alignment horizontal="center" vertical="center"/>
    </xf>
    <xf numFmtId="0" fontId="1" fillId="0" borderId="42" xfId="0" applyFont="1" applyBorder="1" applyAlignment="1">
      <alignment horizontal="center" vertical="center"/>
    </xf>
    <xf numFmtId="0" fontId="1" fillId="0" borderId="11" xfId="0" applyFont="1" applyBorder="1" applyAlignment="1">
      <alignment horizontal="center" vertical="center"/>
    </xf>
    <xf numFmtId="0" fontId="10" fillId="6" borderId="12" xfId="1" applyFont="1" applyFill="1" applyBorder="1" applyAlignment="1">
      <alignment horizontal="center" vertical="center" wrapText="1"/>
    </xf>
    <xf numFmtId="0" fontId="22" fillId="8" borderId="12" xfId="0" applyFont="1" applyFill="1" applyBorder="1"/>
    <xf numFmtId="3" fontId="22" fillId="8" borderId="28" xfId="0" applyNumberFormat="1" applyFont="1" applyFill="1" applyBorder="1"/>
    <xf numFmtId="3" fontId="22" fillId="8" borderId="12" xfId="0" applyNumberFormat="1" applyFont="1" applyFill="1" applyBorder="1"/>
    <xf numFmtId="0" fontId="10" fillId="9" borderId="19" xfId="0" applyFont="1" applyFill="1" applyBorder="1" applyAlignment="1">
      <alignment horizontal="center" vertical="center"/>
    </xf>
    <xf numFmtId="0" fontId="10" fillId="9" borderId="19" xfId="0" applyFont="1" applyFill="1" applyBorder="1" applyAlignment="1">
      <alignment horizontal="center" vertical="center" wrapText="1"/>
    </xf>
    <xf numFmtId="0" fontId="10" fillId="9" borderId="18" xfId="0" applyFont="1" applyFill="1" applyBorder="1" applyAlignment="1">
      <alignment horizontal="center" vertical="center" wrapText="1"/>
    </xf>
    <xf numFmtId="0" fontId="10" fillId="9" borderId="12" xfId="1" applyFont="1" applyFill="1" applyBorder="1" applyAlignment="1">
      <alignment horizontal="center" vertical="center"/>
    </xf>
    <xf numFmtId="0" fontId="11" fillId="9" borderId="12" xfId="1" applyFont="1" applyFill="1" applyBorder="1" applyAlignment="1">
      <alignment horizontal="center" vertical="center"/>
    </xf>
    <xf numFmtId="0" fontId="0" fillId="9" borderId="0" xfId="0" applyFill="1"/>
    <xf numFmtId="1" fontId="11" fillId="9" borderId="0" xfId="1" applyNumberFormat="1" applyFont="1" applyFill="1" applyAlignment="1">
      <alignment horizontal="center" vertical="center"/>
    </xf>
    <xf numFmtId="164" fontId="24" fillId="0" borderId="13" xfId="0" applyNumberFormat="1" applyFont="1" applyBorder="1" applyAlignment="1">
      <alignment horizontal="center" vertical="center"/>
    </xf>
    <xf numFmtId="0" fontId="0" fillId="8" borderId="7" xfId="0" applyFill="1" applyBorder="1" applyAlignment="1">
      <alignment horizontal="center" vertical="center"/>
    </xf>
    <xf numFmtId="164" fontId="0" fillId="8" borderId="7" xfId="0" applyNumberFormat="1" applyFill="1" applyBorder="1" applyAlignment="1">
      <alignment horizontal="center" vertical="center"/>
    </xf>
    <xf numFmtId="0" fontId="0" fillId="8" borderId="10" xfId="0" applyFill="1" applyBorder="1" applyAlignment="1">
      <alignment horizontal="center" vertical="center"/>
    </xf>
    <xf numFmtId="164" fontId="0" fillId="8" borderId="10" xfId="0" applyNumberFormat="1" applyFill="1" applyBorder="1" applyAlignment="1">
      <alignment horizontal="center" vertical="center"/>
    </xf>
    <xf numFmtId="0" fontId="19" fillId="9" borderId="10" xfId="0" applyFont="1" applyFill="1" applyBorder="1" applyAlignment="1">
      <alignment horizontal="center" vertical="center"/>
    </xf>
    <xf numFmtId="0" fontId="19" fillId="9" borderId="22" xfId="0" applyFont="1" applyFill="1" applyBorder="1" applyAlignment="1">
      <alignment horizontal="center" vertical="center"/>
    </xf>
    <xf numFmtId="0" fontId="19" fillId="9" borderId="29" xfId="0" applyFont="1" applyFill="1" applyBorder="1" applyAlignment="1">
      <alignment horizontal="center" vertical="center"/>
    </xf>
    <xf numFmtId="0" fontId="11" fillId="9" borderId="10" xfId="0" applyFont="1" applyFill="1" applyBorder="1" applyAlignment="1">
      <alignment vertical="center"/>
    </xf>
    <xf numFmtId="0" fontId="14" fillId="9"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33" fillId="4" borderId="12" xfId="1" applyFont="1" applyFill="1" applyBorder="1" applyAlignment="1">
      <alignment horizontal="center" vertical="center"/>
    </xf>
    <xf numFmtId="0" fontId="14" fillId="4" borderId="1" xfId="0" applyFont="1" applyFill="1" applyBorder="1" applyAlignment="1">
      <alignment horizontal="left" vertical="top"/>
    </xf>
    <xf numFmtId="0" fontId="8" fillId="4" borderId="1" xfId="0" applyFont="1" applyFill="1" applyBorder="1" applyAlignment="1">
      <alignment horizontal="center" vertical="center"/>
    </xf>
    <xf numFmtId="0" fontId="11" fillId="4" borderId="1" xfId="0" applyFont="1" applyFill="1" applyBorder="1" applyAlignment="1">
      <alignment horizontal="center" vertical="center"/>
    </xf>
    <xf numFmtId="0" fontId="15" fillId="0" borderId="1" xfId="0" applyFont="1" applyBorder="1" applyAlignment="1">
      <alignment horizontal="left" vertical="center" wrapText="1"/>
    </xf>
    <xf numFmtId="0" fontId="10" fillId="0" borderId="0" xfId="0" applyFont="1" applyAlignment="1">
      <alignment vertical="center"/>
    </xf>
    <xf numFmtId="0" fontId="15" fillId="2" borderId="45" xfId="0" applyFont="1" applyFill="1" applyBorder="1" applyAlignment="1">
      <alignment horizontal="center" vertical="center" wrapText="1"/>
    </xf>
    <xf numFmtId="0" fontId="8" fillId="4" borderId="45" xfId="0" applyFont="1" applyFill="1" applyBorder="1" applyAlignment="1">
      <alignment horizontal="center" vertical="center"/>
    </xf>
    <xf numFmtId="0" fontId="11" fillId="4" borderId="45" xfId="0" applyFont="1" applyFill="1" applyBorder="1" applyAlignment="1">
      <alignment horizontal="center" vertical="center"/>
    </xf>
    <xf numFmtId="0" fontId="8" fillId="4" borderId="46" xfId="0" applyFont="1" applyFill="1" applyBorder="1" applyAlignment="1">
      <alignment horizontal="center" vertical="center"/>
    </xf>
    <xf numFmtId="0" fontId="11" fillId="9" borderId="51"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6" fillId="2" borderId="52" xfId="0" applyFont="1" applyFill="1" applyBorder="1" applyAlignment="1">
      <alignment horizontal="center" vertical="center" wrapText="1"/>
    </xf>
    <xf numFmtId="0" fontId="8" fillId="4" borderId="51" xfId="0" applyFont="1" applyFill="1" applyBorder="1" applyAlignment="1">
      <alignment horizontal="center" vertical="center"/>
    </xf>
    <xf numFmtId="0" fontId="11" fillId="4" borderId="52" xfId="0" applyFont="1" applyFill="1" applyBorder="1" applyAlignment="1">
      <alignment horizontal="center" vertical="center"/>
    </xf>
    <xf numFmtId="0" fontId="11" fillId="9" borderId="61" xfId="0" applyFont="1" applyFill="1" applyBorder="1" applyAlignment="1">
      <alignment horizontal="center" vertical="center" wrapText="1"/>
    </xf>
    <xf numFmtId="0" fontId="11" fillId="9" borderId="62" xfId="0" applyFont="1" applyFill="1" applyBorder="1" applyAlignment="1">
      <alignment horizontal="center" vertical="center" wrapText="1"/>
    </xf>
    <xf numFmtId="0" fontId="8" fillId="4" borderId="62" xfId="0" applyFont="1" applyFill="1" applyBorder="1" applyAlignment="1">
      <alignment horizontal="center" vertical="center"/>
    </xf>
    <xf numFmtId="0" fontId="11" fillId="9" borderId="45" xfId="0" applyFont="1" applyFill="1" applyBorder="1" applyAlignment="1">
      <alignment horizontal="center" vertical="center" wrapText="1"/>
    </xf>
    <xf numFmtId="0" fontId="6" fillId="2" borderId="45" xfId="0" applyFont="1" applyFill="1" applyBorder="1" applyAlignment="1">
      <alignment horizontal="center" vertical="center" wrapText="1"/>
    </xf>
    <xf numFmtId="0" fontId="11" fillId="9" borderId="59" xfId="0" applyFont="1" applyFill="1" applyBorder="1" applyAlignment="1">
      <alignment horizontal="center" vertical="center" wrapText="1"/>
    </xf>
    <xf numFmtId="0" fontId="11" fillId="9" borderId="60" xfId="0" applyFont="1" applyFill="1" applyBorder="1" applyAlignment="1">
      <alignment horizontal="center" vertical="center" wrapText="1"/>
    </xf>
    <xf numFmtId="0" fontId="6" fillId="2" borderId="47" xfId="0" applyFont="1" applyFill="1" applyBorder="1" applyAlignment="1">
      <alignment horizontal="center" vertical="center" wrapText="1"/>
    </xf>
    <xf numFmtId="0" fontId="6" fillId="2" borderId="5" xfId="0" applyFont="1" applyFill="1" applyBorder="1" applyAlignment="1">
      <alignment horizontal="center" vertical="center" wrapText="1"/>
    </xf>
    <xf numFmtId="1" fontId="11" fillId="4" borderId="45" xfId="0" applyNumberFormat="1" applyFont="1" applyFill="1" applyBorder="1" applyAlignment="1">
      <alignment horizontal="center" vertical="center"/>
    </xf>
    <xf numFmtId="0" fontId="14" fillId="4" borderId="1" xfId="0" applyFont="1" applyFill="1" applyBorder="1" applyAlignment="1">
      <alignment horizontal="center" vertical="top"/>
    </xf>
    <xf numFmtId="0" fontId="32" fillId="8" borderId="0" xfId="0" applyFont="1" applyFill="1" applyAlignment="1">
      <alignment horizontal="center" vertical="center" wrapText="1"/>
    </xf>
    <xf numFmtId="0" fontId="17" fillId="0" borderId="1" xfId="0" applyFont="1" applyBorder="1" applyAlignment="1">
      <alignment horizontal="left" vertical="center" wrapText="1"/>
    </xf>
    <xf numFmtId="0" fontId="0" fillId="0" borderId="31" xfId="0" applyBorder="1"/>
    <xf numFmtId="0" fontId="0" fillId="0" borderId="32" xfId="0" applyBorder="1"/>
    <xf numFmtId="0" fontId="35" fillId="4" borderId="12" xfId="1" applyFont="1" applyFill="1" applyBorder="1" applyAlignment="1">
      <alignment horizontal="left" vertical="center"/>
    </xf>
    <xf numFmtId="0" fontId="35" fillId="4" borderId="12" xfId="1" applyFont="1" applyFill="1" applyBorder="1" applyAlignment="1">
      <alignment horizontal="left" vertical="center" wrapText="1"/>
    </xf>
    <xf numFmtId="0" fontId="0" fillId="10" borderId="8" xfId="0" applyFill="1" applyBorder="1" applyAlignment="1">
      <alignment horizontal="center" vertical="center"/>
    </xf>
    <xf numFmtId="0" fontId="0" fillId="11" borderId="0" xfId="0" applyFill="1"/>
    <xf numFmtId="0" fontId="10" fillId="6" borderId="12" xfId="1" applyFont="1" applyFill="1" applyBorder="1" applyAlignment="1">
      <alignment horizontal="left" vertical="center" wrapText="1"/>
    </xf>
    <xf numFmtId="0" fontId="0" fillId="0" borderId="20" xfId="0" applyBorder="1" applyAlignment="1">
      <alignment horizontal="center" vertical="center"/>
    </xf>
    <xf numFmtId="0" fontId="0" fillId="0" borderId="8" xfId="0" applyBorder="1" applyAlignment="1">
      <alignment horizontal="center" vertical="center"/>
    </xf>
    <xf numFmtId="0" fontId="0" fillId="0" borderId="21" xfId="0" applyBorder="1" applyAlignment="1">
      <alignment horizontal="center" vertical="center"/>
    </xf>
    <xf numFmtId="0" fontId="0" fillId="0" borderId="9" xfId="0" applyBorder="1" applyAlignment="1">
      <alignment horizontal="center" vertical="center"/>
    </xf>
    <xf numFmtId="0" fontId="0" fillId="0" borderId="22" xfId="0" applyBorder="1" applyAlignment="1">
      <alignment horizontal="center" vertical="center"/>
    </xf>
    <xf numFmtId="0" fontId="0" fillId="0" borderId="11" xfId="0" applyBorder="1" applyAlignment="1">
      <alignment horizontal="center" vertical="center"/>
    </xf>
    <xf numFmtId="0" fontId="13" fillId="0" borderId="1" xfId="0" applyFont="1" applyBorder="1" applyAlignment="1">
      <alignment horizontal="left" vertical="top" wrapText="1"/>
    </xf>
    <xf numFmtId="0" fontId="37" fillId="0" borderId="1" xfId="0" applyFont="1" applyBorder="1" applyAlignment="1">
      <alignment horizontal="left" vertical="top" wrapText="1"/>
    </xf>
    <xf numFmtId="0" fontId="18" fillId="0" borderId="0" xfId="0" applyFont="1" applyAlignment="1">
      <alignment horizontal="center" vertical="center"/>
    </xf>
    <xf numFmtId="0" fontId="11" fillId="4" borderId="62" xfId="0" applyFont="1" applyFill="1" applyBorder="1" applyAlignment="1">
      <alignment horizontal="center" vertical="center"/>
    </xf>
    <xf numFmtId="0" fontId="20" fillId="0" borderId="0" xfId="0" applyFont="1" applyAlignment="1">
      <alignment horizontal="center" vertical="center"/>
    </xf>
    <xf numFmtId="0" fontId="18" fillId="2" borderId="0" xfId="0" applyFont="1" applyFill="1" applyAlignment="1">
      <alignment horizontal="center" vertical="center"/>
    </xf>
    <xf numFmtId="0" fontId="42" fillId="0" borderId="1" xfId="0" applyFont="1" applyBorder="1" applyAlignment="1">
      <alignment horizontal="left" vertical="top" wrapText="1"/>
    </xf>
    <xf numFmtId="0" fontId="13" fillId="0" borderId="1" xfId="0" applyFont="1" applyBorder="1" applyAlignment="1">
      <alignment horizontal="left" vertical="center" wrapText="1"/>
    </xf>
    <xf numFmtId="0" fontId="13" fillId="0" borderId="12" xfId="1" applyFont="1" applyBorder="1" applyAlignment="1">
      <alignment horizontal="left" vertical="center" wrapText="1"/>
    </xf>
    <xf numFmtId="0" fontId="45" fillId="4" borderId="62" xfId="0" applyFont="1" applyFill="1" applyBorder="1" applyAlignment="1">
      <alignment horizontal="center" vertical="center" wrapText="1"/>
    </xf>
    <xf numFmtId="0" fontId="11" fillId="9" borderId="52" xfId="0" applyFont="1" applyFill="1" applyBorder="1" applyAlignment="1">
      <alignment horizontal="center" vertical="center" wrapText="1"/>
    </xf>
    <xf numFmtId="0" fontId="11" fillId="4" borderId="75" xfId="0" applyFont="1" applyFill="1" applyBorder="1" applyAlignment="1">
      <alignment horizontal="center" vertical="center"/>
    </xf>
    <xf numFmtId="0" fontId="11" fillId="9" borderId="79" xfId="0" applyFont="1" applyFill="1" applyBorder="1" applyAlignment="1">
      <alignment horizontal="center" vertical="center" wrapText="1"/>
    </xf>
    <xf numFmtId="0" fontId="19" fillId="9" borderId="1" xfId="0" applyFont="1" applyFill="1" applyBorder="1" applyAlignment="1">
      <alignment horizontal="center" vertical="center"/>
    </xf>
    <xf numFmtId="0" fontId="26" fillId="9" borderId="1" xfId="0" applyFont="1" applyFill="1" applyBorder="1" applyAlignment="1">
      <alignment vertical="center"/>
    </xf>
    <xf numFmtId="0" fontId="19" fillId="9" borderId="45" xfId="0" applyFont="1" applyFill="1" applyBorder="1" applyAlignment="1">
      <alignment horizontal="center" vertical="center"/>
    </xf>
    <xf numFmtId="0" fontId="19" fillId="9" borderId="63" xfId="0" applyFont="1" applyFill="1" applyBorder="1" applyAlignment="1">
      <alignment horizontal="center" vertical="center"/>
    </xf>
    <xf numFmtId="0" fontId="46" fillId="9" borderId="12" xfId="0" applyFont="1" applyFill="1" applyBorder="1" applyAlignment="1">
      <alignment horizontal="center"/>
    </xf>
    <xf numFmtId="14" fontId="0" fillId="0" borderId="0" xfId="0" applyNumberFormat="1" applyAlignment="1">
      <alignment horizontal="left"/>
    </xf>
    <xf numFmtId="0" fontId="0" fillId="0" borderId="0" xfId="0" applyAlignment="1">
      <alignment horizontal="left"/>
    </xf>
    <xf numFmtId="0" fontId="19" fillId="0" borderId="12" xfId="0" applyFont="1" applyBorder="1" applyAlignment="1">
      <alignment horizontal="center"/>
    </xf>
    <xf numFmtId="0" fontId="19" fillId="0" borderId="23" xfId="0" applyFont="1" applyBorder="1"/>
    <xf numFmtId="0" fontId="0" fillId="0" borderId="26" xfId="0" applyBorder="1" applyAlignment="1">
      <alignment horizontal="left" vertical="center" wrapText="1"/>
    </xf>
    <xf numFmtId="14" fontId="0" fillId="0" borderId="12" xfId="0" applyNumberFormat="1" applyBorder="1" applyAlignment="1">
      <alignment horizontal="center" vertical="center"/>
    </xf>
    <xf numFmtId="0" fontId="0" fillId="0" borderId="28" xfId="0" applyBorder="1" applyAlignment="1">
      <alignment horizontal="left" vertical="center" wrapText="1"/>
    </xf>
    <xf numFmtId="0" fontId="0" fillId="0" borderId="26" xfId="0" applyBorder="1" applyAlignment="1">
      <alignment horizontal="left" vertical="center"/>
    </xf>
    <xf numFmtId="0" fontId="0" fillId="0" borderId="28" xfId="0" applyBorder="1" applyAlignment="1">
      <alignment wrapText="1"/>
    </xf>
    <xf numFmtId="0" fontId="0" fillId="0" borderId="26" xfId="0" applyBorder="1" applyAlignment="1">
      <alignment horizontal="left"/>
    </xf>
    <xf numFmtId="0" fontId="0" fillId="0" borderId="27" xfId="0" applyBorder="1" applyAlignment="1">
      <alignment horizontal="left"/>
    </xf>
    <xf numFmtId="0" fontId="0" fillId="0" borderId="28" xfId="0" applyBorder="1" applyAlignment="1">
      <alignment horizontal="left"/>
    </xf>
    <xf numFmtId="0" fontId="0" fillId="0" borderId="25" xfId="0" applyBorder="1" applyAlignment="1">
      <alignment horizontal="left"/>
    </xf>
    <xf numFmtId="0" fontId="10" fillId="6" borderId="26" xfId="1" applyFont="1" applyFill="1" applyBorder="1" applyAlignment="1">
      <alignment horizontal="center" vertical="center" wrapText="1"/>
    </xf>
    <xf numFmtId="0" fontId="10" fillId="6" borderId="28" xfId="1" applyFont="1" applyFill="1" applyBorder="1" applyAlignment="1">
      <alignment horizontal="center" vertical="center" wrapText="1"/>
    </xf>
    <xf numFmtId="0" fontId="10" fillId="6" borderId="12" xfId="1" applyFont="1" applyFill="1" applyBorder="1" applyAlignment="1">
      <alignment horizontal="center" vertical="center" wrapText="1"/>
    </xf>
    <xf numFmtId="0" fontId="0" fillId="0" borderId="12" xfId="0" applyBorder="1" applyAlignment="1">
      <alignment horizontal="left"/>
    </xf>
    <xf numFmtId="0" fontId="7" fillId="0" borderId="26" xfId="0" applyFont="1" applyBorder="1" applyAlignment="1">
      <alignment horizontal="left" vertical="center"/>
    </xf>
    <xf numFmtId="0" fontId="7" fillId="0" borderId="27" xfId="0" applyFont="1" applyBorder="1" applyAlignment="1">
      <alignment horizontal="left" vertical="center"/>
    </xf>
    <xf numFmtId="0" fontId="7" fillId="0" borderId="28" xfId="0" applyFont="1" applyBorder="1" applyAlignment="1">
      <alignment horizontal="left" vertical="center"/>
    </xf>
    <xf numFmtId="0" fontId="10" fillId="6" borderId="27" xfId="1" applyFont="1" applyFill="1" applyBorder="1" applyAlignment="1">
      <alignment horizontal="center" vertical="center" wrapText="1"/>
    </xf>
    <xf numFmtId="0" fontId="0" fillId="0" borderId="26" xfId="0" applyBorder="1" applyAlignment="1">
      <alignment horizontal="center"/>
    </xf>
    <xf numFmtId="0" fontId="0" fillId="0" borderId="28" xfId="0" applyBorder="1" applyAlignment="1">
      <alignment horizontal="center"/>
    </xf>
    <xf numFmtId="9" fontId="25" fillId="0" borderId="26" xfId="2" applyFont="1" applyBorder="1" applyAlignment="1">
      <alignment horizontal="left" vertical="center"/>
    </xf>
    <xf numFmtId="9" fontId="25" fillId="0" borderId="27" xfId="2" applyFont="1" applyBorder="1" applyAlignment="1">
      <alignment horizontal="left" vertical="center"/>
    </xf>
    <xf numFmtId="9" fontId="25" fillId="0" borderId="28" xfId="2" applyFont="1" applyBorder="1" applyAlignment="1">
      <alignment horizontal="left" vertical="center"/>
    </xf>
    <xf numFmtId="0" fontId="6" fillId="0" borderId="26" xfId="0" applyFont="1" applyBorder="1" applyAlignment="1">
      <alignment horizontal="left" vertical="center"/>
    </xf>
    <xf numFmtId="0" fontId="6" fillId="0" borderId="27" xfId="0" applyFont="1" applyBorder="1" applyAlignment="1">
      <alignment horizontal="left" vertical="center"/>
    </xf>
    <xf numFmtId="0" fontId="6" fillId="0" borderId="28" xfId="0" applyFont="1" applyBorder="1" applyAlignment="1">
      <alignment horizontal="left" vertical="center"/>
    </xf>
    <xf numFmtId="0" fontId="19" fillId="0" borderId="0" xfId="0" applyFont="1" applyAlignment="1">
      <alignment horizontal="left"/>
    </xf>
    <xf numFmtId="0" fontId="32" fillId="8" borderId="2" xfId="0" applyFont="1" applyFill="1" applyBorder="1" applyAlignment="1">
      <alignment horizontal="center" vertical="center" wrapText="1"/>
    </xf>
    <xf numFmtId="0" fontId="30" fillId="8" borderId="0" xfId="0" applyFont="1" applyFill="1" applyAlignment="1">
      <alignment horizontal="center" vertical="center" wrapText="1"/>
    </xf>
    <xf numFmtId="0" fontId="19" fillId="0" borderId="26" xfId="0" applyFont="1" applyBorder="1" applyAlignment="1">
      <alignment horizontal="center"/>
    </xf>
    <xf numFmtId="0" fontId="19" fillId="0" borderId="27" xfId="0" applyFont="1" applyBorder="1" applyAlignment="1">
      <alignment horizontal="center"/>
    </xf>
    <xf numFmtId="0" fontId="19" fillId="0" borderId="28" xfId="0" applyFont="1" applyBorder="1" applyAlignment="1">
      <alignment horizontal="center"/>
    </xf>
    <xf numFmtId="0" fontId="19" fillId="0" borderId="33" xfId="0" applyFont="1" applyBorder="1" applyAlignment="1">
      <alignment horizontal="center"/>
    </xf>
    <xf numFmtId="0" fontId="10" fillId="3" borderId="17"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6" fillId="0" borderId="14" xfId="0" applyFont="1" applyBorder="1" applyAlignment="1">
      <alignment horizontal="center" vertical="center"/>
    </xf>
    <xf numFmtId="0" fontId="6" fillId="0" borderId="16" xfId="0" applyFont="1" applyBorder="1" applyAlignment="1">
      <alignment horizontal="center" vertical="center"/>
    </xf>
    <xf numFmtId="0" fontId="10" fillId="9" borderId="13" xfId="0" applyFont="1" applyFill="1" applyBorder="1" applyAlignment="1">
      <alignment horizontal="center" vertical="center" wrapText="1"/>
    </xf>
    <xf numFmtId="0" fontId="10" fillId="9" borderId="17" xfId="0" applyFont="1" applyFill="1" applyBorder="1" applyAlignment="1">
      <alignment horizontal="center" vertical="center" wrapText="1"/>
    </xf>
    <xf numFmtId="0" fontId="24" fillId="4" borderId="30" xfId="0" applyFont="1" applyFill="1" applyBorder="1" applyAlignment="1">
      <alignment horizontal="left" vertical="center"/>
    </xf>
    <xf numFmtId="0" fontId="34" fillId="8" borderId="2" xfId="0" applyFont="1" applyFill="1" applyBorder="1" applyAlignment="1">
      <alignment horizontal="center" vertical="center" wrapText="1"/>
    </xf>
    <xf numFmtId="0" fontId="32" fillId="8" borderId="0" xfId="0" applyFont="1" applyFill="1" applyAlignment="1">
      <alignment horizontal="center" vertical="center" wrapText="1"/>
    </xf>
    <xf numFmtId="0" fontId="10" fillId="9" borderId="22" xfId="1" applyFont="1" applyFill="1" applyBorder="1" applyAlignment="1">
      <alignment horizontal="center" vertical="center"/>
    </xf>
    <xf numFmtId="0" fontId="10" fillId="9" borderId="20" xfId="1" applyFont="1" applyFill="1" applyBorder="1" applyAlignment="1">
      <alignment horizontal="center" vertical="center"/>
    </xf>
    <xf numFmtId="0" fontId="10" fillId="9" borderId="14" xfId="0" applyFont="1" applyFill="1" applyBorder="1" applyAlignment="1">
      <alignment horizontal="center" vertical="center" wrapText="1"/>
    </xf>
    <xf numFmtId="0" fontId="10" fillId="3" borderId="37" xfId="0" applyFont="1" applyFill="1" applyBorder="1" applyAlignment="1">
      <alignment horizontal="center" vertical="center"/>
    </xf>
    <xf numFmtId="0" fontId="10" fillId="3" borderId="39" xfId="0" applyFont="1" applyFill="1" applyBorder="1" applyAlignment="1">
      <alignment horizontal="center" vertical="center"/>
    </xf>
    <xf numFmtId="0" fontId="10" fillId="3" borderId="37" xfId="0" applyFont="1" applyFill="1" applyBorder="1" applyAlignment="1">
      <alignment horizontal="center" vertical="center" wrapText="1"/>
    </xf>
    <xf numFmtId="0" fontId="10" fillId="3" borderId="39"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29" fillId="0" borderId="12" xfId="0" applyFont="1" applyBorder="1" applyAlignment="1">
      <alignment horizontal="center"/>
    </xf>
    <xf numFmtId="0" fontId="10" fillId="9" borderId="23" xfId="1" applyFont="1" applyFill="1" applyBorder="1" applyAlignment="1">
      <alignment horizontal="center" vertical="center"/>
    </xf>
    <xf numFmtId="0" fontId="10" fillId="9" borderId="24" xfId="1" applyFont="1" applyFill="1" applyBorder="1" applyAlignment="1">
      <alignment horizontal="center" vertical="center"/>
    </xf>
    <xf numFmtId="0" fontId="10" fillId="9" borderId="25" xfId="1" applyFont="1" applyFill="1" applyBorder="1" applyAlignment="1">
      <alignment horizontal="center" vertical="center"/>
    </xf>
    <xf numFmtId="0" fontId="29" fillId="0" borderId="0" xfId="1" applyFont="1" applyAlignment="1">
      <alignment horizontal="center" vertical="center"/>
    </xf>
    <xf numFmtId="0" fontId="30" fillId="8" borderId="2" xfId="0" applyFont="1" applyFill="1" applyBorder="1" applyAlignment="1">
      <alignment horizontal="center" vertical="center" wrapText="1"/>
    </xf>
    <xf numFmtId="1" fontId="6" fillId="0" borderId="3" xfId="0" applyNumberFormat="1" applyFont="1" applyBorder="1" applyAlignment="1">
      <alignment horizontal="center" vertical="center"/>
    </xf>
    <xf numFmtId="1" fontId="6" fillId="0" borderId="4" xfId="0" applyNumberFormat="1" applyFont="1" applyBorder="1" applyAlignment="1">
      <alignment horizontal="center" vertical="center"/>
    </xf>
    <xf numFmtId="1" fontId="6" fillId="0" borderId="5" xfId="0" applyNumberFormat="1" applyFont="1" applyBorder="1" applyAlignment="1">
      <alignment horizontal="center" vertical="center"/>
    </xf>
    <xf numFmtId="0" fontId="18" fillId="0" borderId="65"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66"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19" fillId="0" borderId="67" xfId="0" applyFont="1" applyBorder="1" applyAlignment="1">
      <alignment horizontal="center" vertical="center"/>
    </xf>
    <xf numFmtId="0" fontId="19" fillId="0" borderId="16" xfId="0" applyFont="1" applyBorder="1" applyAlignment="1">
      <alignment horizontal="center" vertical="center"/>
    </xf>
    <xf numFmtId="0" fontId="19" fillId="0" borderId="68" xfId="0" applyFont="1" applyBorder="1" applyAlignment="1">
      <alignment horizontal="center" vertical="center"/>
    </xf>
    <xf numFmtId="0" fontId="0" fillId="0" borderId="53" xfId="0" applyBorder="1" applyAlignment="1">
      <alignment horizontal="center" vertical="center"/>
    </xf>
    <xf numFmtId="0" fontId="0" fillId="0" borderId="55" xfId="0" applyBorder="1" applyAlignment="1">
      <alignment horizontal="center" vertical="center"/>
    </xf>
    <xf numFmtId="0" fontId="0" fillId="0" borderId="57"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19" fillId="0" borderId="65"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66" xfId="0" applyFont="1" applyBorder="1" applyAlignment="1">
      <alignment horizontal="center" vertical="center" wrapText="1"/>
    </xf>
    <xf numFmtId="0" fontId="0" fillId="0" borderId="71" xfId="0" applyBorder="1" applyAlignment="1">
      <alignment horizontal="center" vertical="center" wrapText="1"/>
    </xf>
    <xf numFmtId="0" fontId="0" fillId="0" borderId="9" xfId="0" applyBorder="1" applyAlignment="1">
      <alignment horizontal="center" vertical="center" wrapText="1"/>
    </xf>
    <xf numFmtId="0" fontId="0" fillId="0" borderId="73" xfId="0" applyBorder="1" applyAlignment="1">
      <alignment horizontal="center" vertical="center" wrapText="1"/>
    </xf>
    <xf numFmtId="0" fontId="0" fillId="0" borderId="69" xfId="0" applyBorder="1" applyAlignment="1">
      <alignment horizontal="center" vertical="center" wrapText="1"/>
    </xf>
    <xf numFmtId="0" fontId="0" fillId="0" borderId="12" xfId="0" applyBorder="1" applyAlignment="1">
      <alignment horizontal="center" vertical="center" wrapText="1"/>
    </xf>
    <xf numFmtId="0" fontId="0" fillId="0" borderId="70" xfId="0" applyBorder="1" applyAlignment="1">
      <alignment horizontal="center" vertical="center" wrapText="1"/>
    </xf>
    <xf numFmtId="0" fontId="46" fillId="4" borderId="72" xfId="0" applyFont="1" applyFill="1" applyBorder="1" applyAlignment="1">
      <alignment horizontal="center" vertical="center" wrapText="1"/>
    </xf>
    <xf numFmtId="0" fontId="46" fillId="4" borderId="26" xfId="0" applyFont="1" applyFill="1" applyBorder="1" applyAlignment="1">
      <alignment horizontal="center" vertical="center" wrapText="1"/>
    </xf>
    <xf numFmtId="0" fontId="46" fillId="4" borderId="74" xfId="0" applyFont="1" applyFill="1" applyBorder="1" applyAlignment="1">
      <alignment horizontal="center" vertical="center" wrapText="1"/>
    </xf>
    <xf numFmtId="0" fontId="19" fillId="0" borderId="65" xfId="0" applyFont="1" applyBorder="1" applyAlignment="1">
      <alignment horizontal="center" vertical="center"/>
    </xf>
    <xf numFmtId="0" fontId="19" fillId="0" borderId="2" xfId="0" applyFont="1" applyBorder="1" applyAlignment="1">
      <alignment horizontal="center" vertical="center"/>
    </xf>
    <xf numFmtId="0" fontId="19" fillId="0" borderId="66" xfId="0" applyFont="1" applyBorder="1" applyAlignment="1">
      <alignment horizontal="center" vertical="center"/>
    </xf>
    <xf numFmtId="1" fontId="46" fillId="4" borderId="72" xfId="0" applyNumberFormat="1" applyFont="1" applyFill="1" applyBorder="1" applyAlignment="1">
      <alignment horizontal="center" vertical="center" wrapText="1"/>
    </xf>
    <xf numFmtId="1" fontId="46" fillId="4" borderId="26" xfId="0" applyNumberFormat="1" applyFont="1" applyFill="1" applyBorder="1" applyAlignment="1">
      <alignment horizontal="center" vertical="center" wrapText="1"/>
    </xf>
    <xf numFmtId="1" fontId="46" fillId="4" borderId="74" xfId="0" applyNumberFormat="1" applyFont="1" applyFill="1" applyBorder="1" applyAlignment="1">
      <alignment horizontal="center" vertical="center" wrapText="1"/>
    </xf>
    <xf numFmtId="0" fontId="0" fillId="0" borderId="1" xfId="0" applyBorder="1" applyAlignment="1">
      <alignment horizontal="center" vertical="center"/>
    </xf>
    <xf numFmtId="1" fontId="0" fillId="0" borderId="3" xfId="0" applyNumberFormat="1" applyBorder="1" applyAlignment="1">
      <alignment horizontal="center" vertical="center" wrapText="1"/>
    </xf>
    <xf numFmtId="1" fontId="0" fillId="0" borderId="4" xfId="0" applyNumberFormat="1" applyBorder="1" applyAlignment="1">
      <alignment horizontal="center" vertical="center" wrapText="1"/>
    </xf>
    <xf numFmtId="1" fontId="0" fillId="0" borderId="5" xfId="0" applyNumberFormat="1" applyBorder="1" applyAlignment="1">
      <alignment horizontal="center" vertical="center" wrapText="1"/>
    </xf>
    <xf numFmtId="0" fontId="19" fillId="0" borderId="62" xfId="0" applyFont="1" applyBorder="1" applyAlignment="1">
      <alignment horizontal="center" vertical="center"/>
    </xf>
    <xf numFmtId="0" fontId="19" fillId="0" borderId="67"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68" xfId="0" applyFont="1" applyBorder="1" applyAlignment="1">
      <alignment horizontal="center" vertical="center" wrapText="1"/>
    </xf>
    <xf numFmtId="0" fontId="19" fillId="4" borderId="1" xfId="0" applyFont="1" applyFill="1" applyBorder="1" applyAlignment="1">
      <alignment horizontal="center" vertical="center"/>
    </xf>
    <xf numFmtId="0" fontId="19" fillId="0" borderId="45" xfId="0" applyFont="1" applyBorder="1" applyAlignment="1">
      <alignment horizontal="center" vertical="center"/>
    </xf>
    <xf numFmtId="0" fontId="0" fillId="0" borderId="46" xfId="0" applyBorder="1" applyAlignment="1">
      <alignment horizontal="center" vertical="center"/>
    </xf>
    <xf numFmtId="0" fontId="19" fillId="0" borderId="52" xfId="0" applyFont="1" applyBorder="1" applyAlignment="1">
      <alignment horizontal="center" vertical="center"/>
    </xf>
    <xf numFmtId="0" fontId="0" fillId="0" borderId="51" xfId="0" applyBorder="1" applyAlignment="1">
      <alignment horizontal="center" vertical="center"/>
    </xf>
    <xf numFmtId="0" fontId="19" fillId="0" borderId="1" xfId="0" applyFont="1" applyBorder="1" applyAlignment="1">
      <alignment horizontal="center" vertical="center"/>
    </xf>
    <xf numFmtId="0" fontId="19" fillId="0" borderId="54" xfId="0" applyFont="1" applyBorder="1" applyAlignment="1">
      <alignment horizontal="center" vertical="center" wrapText="1"/>
    </xf>
    <xf numFmtId="0" fontId="19" fillId="0" borderId="56" xfId="0" applyFont="1" applyBorder="1" applyAlignment="1">
      <alignment horizontal="center" vertical="center" wrapText="1"/>
    </xf>
    <xf numFmtId="0" fontId="19" fillId="0" borderId="58" xfId="0" applyFont="1" applyBorder="1" applyAlignment="1">
      <alignment horizontal="center" vertical="center" wrapText="1"/>
    </xf>
    <xf numFmtId="0" fontId="0" fillId="0" borderId="77" xfId="0" applyBorder="1" applyAlignment="1">
      <alignment horizontal="center" vertical="center" wrapText="1"/>
    </xf>
    <xf numFmtId="0" fontId="0" fillId="0" borderId="78" xfId="0" applyBorder="1" applyAlignment="1">
      <alignment horizontal="center" vertical="center" wrapText="1"/>
    </xf>
    <xf numFmtId="0" fontId="0" fillId="0" borderId="47" xfId="0" applyBorder="1" applyAlignment="1">
      <alignment horizontal="center" vertical="center" wrapText="1"/>
    </xf>
    <xf numFmtId="0" fontId="0" fillId="0" borderId="53" xfId="0" applyBorder="1" applyAlignment="1">
      <alignment horizontal="center" vertical="center" wrapText="1"/>
    </xf>
    <xf numFmtId="0" fontId="0" fillId="0" borderId="55" xfId="0" applyBorder="1" applyAlignment="1">
      <alignment horizontal="center" vertical="center" wrapText="1"/>
    </xf>
    <xf numFmtId="0" fontId="0" fillId="0" borderId="57" xfId="0" applyBorder="1" applyAlignment="1">
      <alignment horizontal="center" vertical="center" wrapText="1"/>
    </xf>
    <xf numFmtId="0" fontId="46" fillId="4" borderId="52" xfId="0" applyFont="1" applyFill="1" applyBorder="1" applyAlignment="1">
      <alignment horizontal="center" vertical="center"/>
    </xf>
    <xf numFmtId="1" fontId="18" fillId="0" borderId="45" xfId="0" applyNumberFormat="1" applyFont="1" applyBorder="1" applyAlignment="1">
      <alignment horizontal="center" vertical="center"/>
    </xf>
    <xf numFmtId="1" fontId="6" fillId="0" borderId="46" xfId="0" applyNumberFormat="1" applyFont="1" applyBorder="1" applyAlignment="1">
      <alignment horizontal="center" vertical="center"/>
    </xf>
    <xf numFmtId="1" fontId="6" fillId="0" borderId="51" xfId="0" applyNumberFormat="1" applyFont="1" applyBorder="1" applyAlignment="1">
      <alignment horizontal="center" vertical="center"/>
    </xf>
    <xf numFmtId="1" fontId="18" fillId="0" borderId="52" xfId="0" applyNumberFormat="1" applyFont="1" applyBorder="1" applyAlignment="1">
      <alignment horizontal="center" vertical="center"/>
    </xf>
    <xf numFmtId="1" fontId="6" fillId="0" borderId="1" xfId="0" applyNumberFormat="1" applyFont="1" applyBorder="1" applyAlignment="1">
      <alignment horizontal="center" vertical="center"/>
    </xf>
    <xf numFmtId="1" fontId="18" fillId="0" borderId="1" xfId="0" applyNumberFormat="1" applyFont="1" applyBorder="1" applyAlignment="1">
      <alignment horizontal="center" vertical="center"/>
    </xf>
    <xf numFmtId="0" fontId="9" fillId="9" borderId="1" xfId="0" applyFont="1" applyFill="1" applyBorder="1" applyAlignment="1">
      <alignment horizontal="center" vertical="center"/>
    </xf>
    <xf numFmtId="0" fontId="1" fillId="9" borderId="1" xfId="0" applyFont="1" applyFill="1" applyBorder="1" applyAlignment="1">
      <alignment horizontal="center" vertical="center"/>
    </xf>
    <xf numFmtId="0" fontId="9" fillId="4" borderId="1" xfId="0" applyFont="1" applyFill="1" applyBorder="1" applyAlignment="1">
      <alignment horizontal="center" vertical="top"/>
    </xf>
    <xf numFmtId="0" fontId="39" fillId="0" borderId="1" xfId="0" applyFont="1" applyBorder="1" applyAlignment="1">
      <alignment horizontal="left" vertical="center" wrapText="1"/>
    </xf>
    <xf numFmtId="0" fontId="16" fillId="0" borderId="1" xfId="0" applyFont="1" applyBorder="1" applyAlignment="1">
      <alignment horizontal="left" vertical="center"/>
    </xf>
    <xf numFmtId="0" fontId="15" fillId="0" borderId="1"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36" fillId="0" borderId="1" xfId="0" applyFont="1" applyBorder="1" applyAlignment="1">
      <alignment horizontal="left" vertical="center" wrapText="1"/>
    </xf>
    <xf numFmtId="0" fontId="43" fillId="0" borderId="1" xfId="0" applyFont="1" applyBorder="1" applyAlignment="1">
      <alignment horizontal="left" vertical="center"/>
    </xf>
    <xf numFmtId="0" fontId="1" fillId="4" borderId="1" xfId="0" applyFont="1" applyFill="1" applyBorder="1" applyAlignment="1">
      <alignment horizontal="center" vertical="top"/>
    </xf>
    <xf numFmtId="0" fontId="15" fillId="0" borderId="54" xfId="0" applyFont="1" applyBorder="1" applyAlignment="1">
      <alignment horizontal="center" vertical="center" wrapText="1"/>
    </xf>
    <xf numFmtId="0" fontId="15" fillId="0" borderId="56" xfId="0" applyFont="1" applyBorder="1" applyAlignment="1">
      <alignment horizontal="center" vertical="center" wrapText="1"/>
    </xf>
    <xf numFmtId="0" fontId="15" fillId="0" borderId="58" xfId="0" applyFont="1" applyBorder="1" applyAlignment="1">
      <alignment horizontal="center" vertical="center" wrapText="1"/>
    </xf>
    <xf numFmtId="0" fontId="3" fillId="0" borderId="1" xfId="0" applyFont="1" applyBorder="1" applyAlignment="1">
      <alignment horizontal="left" vertical="center"/>
    </xf>
    <xf numFmtId="0" fontId="13" fillId="0" borderId="1" xfId="0" applyFont="1" applyBorder="1" applyAlignment="1">
      <alignment horizontal="center" vertical="center" wrapText="1"/>
    </xf>
    <xf numFmtId="0" fontId="40"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45"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39" fillId="0" borderId="3" xfId="0" applyFont="1" applyBorder="1" applyAlignment="1">
      <alignment horizontal="left" vertical="center" wrapText="1"/>
    </xf>
    <xf numFmtId="0" fontId="13" fillId="0" borderId="54"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58"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26" fillId="0" borderId="4" xfId="0" applyFont="1" applyBorder="1" applyAlignment="1">
      <alignment horizontal="left" vertical="center" wrapText="1"/>
    </xf>
    <xf numFmtId="0" fontId="26" fillId="0" borderId="5" xfId="0" applyFont="1" applyBorder="1" applyAlignment="1">
      <alignment horizontal="left" vertical="center" wrapText="1"/>
    </xf>
    <xf numFmtId="1" fontId="46" fillId="4" borderId="65" xfId="0" applyNumberFormat="1" applyFont="1" applyFill="1" applyBorder="1" applyAlignment="1">
      <alignment horizontal="center" vertical="center"/>
    </xf>
    <xf numFmtId="1" fontId="46" fillId="4" borderId="2" xfId="0" applyNumberFormat="1" applyFont="1" applyFill="1" applyBorder="1" applyAlignment="1">
      <alignment horizontal="center" vertical="center"/>
    </xf>
    <xf numFmtId="1" fontId="46" fillId="4" borderId="66" xfId="0" applyNumberFormat="1" applyFont="1" applyFill="1" applyBorder="1" applyAlignment="1">
      <alignment horizontal="center" vertical="center"/>
    </xf>
    <xf numFmtId="0" fontId="12" fillId="0" borderId="45" xfId="0" applyFont="1" applyBorder="1" applyAlignment="1">
      <alignment horizontal="center" vertical="center" wrapText="1"/>
    </xf>
    <xf numFmtId="0" fontId="18" fillId="0" borderId="62" xfId="0" applyFont="1" applyBorder="1" applyAlignment="1">
      <alignment horizontal="center" vertical="center" wrapText="1"/>
    </xf>
    <xf numFmtId="1" fontId="6" fillId="0" borderId="53" xfId="0" applyNumberFormat="1" applyFont="1" applyBorder="1" applyAlignment="1">
      <alignment horizontal="center" vertical="center"/>
    </xf>
    <xf numFmtId="1" fontId="6" fillId="0" borderId="55" xfId="0" applyNumberFormat="1" applyFont="1" applyBorder="1" applyAlignment="1">
      <alignment horizontal="center" vertical="center"/>
    </xf>
    <xf numFmtId="1" fontId="6" fillId="0" borderId="57" xfId="0" applyNumberFormat="1" applyFont="1" applyBorder="1" applyAlignment="1">
      <alignment horizontal="center" vertical="center"/>
    </xf>
    <xf numFmtId="0" fontId="26" fillId="0" borderId="1" xfId="0" applyFont="1" applyBorder="1" applyAlignment="1">
      <alignment horizontal="left" vertical="center" wrapText="1"/>
    </xf>
    <xf numFmtId="0" fontId="38" fillId="0" borderId="1" xfId="0" applyFont="1" applyBorder="1" applyAlignment="1">
      <alignment horizontal="left" vertical="center" wrapText="1"/>
    </xf>
    <xf numFmtId="0" fontId="12" fillId="0" borderId="1" xfId="0" applyFont="1" applyBorder="1" applyAlignment="1">
      <alignment horizontal="center" vertical="center" wrapText="1"/>
    </xf>
    <xf numFmtId="1" fontId="46" fillId="4" borderId="45" xfId="0" applyNumberFormat="1" applyFont="1" applyFill="1" applyBorder="1" applyAlignment="1">
      <alignment horizontal="center" vertical="center"/>
    </xf>
    <xf numFmtId="0" fontId="18" fillId="0" borderId="6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68" xfId="0" applyFont="1" applyBorder="1" applyAlignment="1">
      <alignment horizontal="center" vertical="center" wrapText="1"/>
    </xf>
    <xf numFmtId="1" fontId="6" fillId="0" borderId="2" xfId="0" applyNumberFormat="1" applyFont="1" applyBorder="1" applyAlignment="1">
      <alignment horizontal="center" vertical="center"/>
    </xf>
    <xf numFmtId="0" fontId="6" fillId="0" borderId="71"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69" xfId="0" applyFont="1" applyBorder="1" applyAlignment="1">
      <alignment horizontal="center" vertical="center" wrapText="1"/>
    </xf>
    <xf numFmtId="0" fontId="6" fillId="0" borderId="70" xfId="0" applyFont="1" applyBorder="1" applyAlignment="1">
      <alignment horizontal="center" vertical="center" wrapText="1"/>
    </xf>
    <xf numFmtId="1" fontId="6" fillId="0" borderId="69" xfId="0" applyNumberFormat="1" applyFont="1" applyBorder="1" applyAlignment="1">
      <alignment horizontal="center" vertical="center"/>
    </xf>
    <xf numFmtId="1" fontId="6" fillId="0" borderId="70" xfId="0" applyNumberFormat="1" applyFont="1" applyBorder="1" applyAlignment="1">
      <alignment horizontal="center" vertical="center"/>
    </xf>
    <xf numFmtId="1" fontId="46" fillId="4" borderId="72" xfId="0" applyNumberFormat="1" applyFont="1" applyFill="1" applyBorder="1" applyAlignment="1">
      <alignment horizontal="center" vertical="center"/>
    </xf>
    <xf numFmtId="1" fontId="46" fillId="4" borderId="74" xfId="0" applyNumberFormat="1" applyFont="1" applyFill="1" applyBorder="1" applyAlignment="1">
      <alignment horizontal="center" vertical="center"/>
    </xf>
    <xf numFmtId="0" fontId="6" fillId="0" borderId="53"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9"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9" fillId="4" borderId="1" xfId="0" applyFont="1" applyFill="1" applyBorder="1" applyAlignment="1">
      <alignment horizontal="center" vertical="top" wrapText="1"/>
    </xf>
    <xf numFmtId="0" fontId="13" fillId="0" borderId="1" xfId="0" applyFont="1" applyBorder="1" applyAlignment="1">
      <alignment horizontal="left" vertical="center" wrapText="1"/>
    </xf>
    <xf numFmtId="0" fontId="2" fillId="0" borderId="1" xfId="0" applyFont="1" applyBorder="1" applyAlignment="1">
      <alignment horizontal="left" vertical="center" wrapText="1"/>
    </xf>
    <xf numFmtId="0" fontId="13"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0" fillId="9" borderId="22" xfId="1" applyFont="1" applyFill="1" applyBorder="1" applyAlignment="1">
      <alignment horizontal="center" vertical="center" wrapText="1"/>
    </xf>
    <xf numFmtId="0" fontId="10" fillId="9" borderId="20" xfId="1" applyFont="1" applyFill="1" applyBorder="1" applyAlignment="1">
      <alignment horizontal="center" vertical="center" wrapText="1"/>
    </xf>
    <xf numFmtId="0" fontId="10" fillId="9" borderId="31" xfId="1" applyFont="1" applyFill="1" applyBorder="1" applyAlignment="1">
      <alignment horizontal="center" vertical="center" wrapText="1"/>
    </xf>
    <xf numFmtId="0" fontId="10" fillId="9" borderId="44" xfId="1" applyFont="1" applyFill="1" applyBorder="1" applyAlignment="1">
      <alignment horizontal="center" vertical="center" wrapText="1"/>
    </xf>
    <xf numFmtId="0" fontId="9" fillId="9" borderId="48" xfId="0" applyFont="1" applyFill="1" applyBorder="1" applyAlignment="1">
      <alignment horizontal="center" vertical="center" wrapText="1"/>
    </xf>
    <xf numFmtId="0" fontId="9" fillId="9" borderId="49" xfId="0" applyFont="1" applyFill="1" applyBorder="1" applyAlignment="1">
      <alignment horizontal="center" vertical="center"/>
    </xf>
    <xf numFmtId="0" fontId="9" fillId="9" borderId="64" xfId="0" applyFont="1" applyFill="1" applyBorder="1" applyAlignment="1">
      <alignment horizontal="center" vertical="center"/>
    </xf>
    <xf numFmtId="0" fontId="1" fillId="9" borderId="49" xfId="0" applyFont="1" applyFill="1" applyBorder="1" applyAlignment="1">
      <alignment horizontal="center" vertical="center"/>
    </xf>
    <xf numFmtId="0" fontId="1" fillId="9" borderId="64" xfId="0" applyFont="1" applyFill="1" applyBorder="1" applyAlignment="1">
      <alignment horizontal="center" vertical="center"/>
    </xf>
    <xf numFmtId="0" fontId="9" fillId="9" borderId="76" xfId="0" applyFont="1" applyFill="1" applyBorder="1" applyAlignment="1">
      <alignment horizontal="center" vertical="center" wrapText="1"/>
    </xf>
    <xf numFmtId="0" fontId="9" fillId="9" borderId="50" xfId="0" applyFont="1" applyFill="1" applyBorder="1" applyAlignment="1">
      <alignment horizontal="center" vertical="center"/>
    </xf>
    <xf numFmtId="1" fontId="0" fillId="0" borderId="1" xfId="0" applyNumberFormat="1" applyBorder="1" applyAlignment="1">
      <alignment horizontal="center" vertical="center" wrapText="1"/>
    </xf>
    <xf numFmtId="0" fontId="1" fillId="0" borderId="1" xfId="0" applyFont="1" applyBorder="1" applyAlignment="1">
      <alignment horizontal="center" vertical="center"/>
    </xf>
    <xf numFmtId="1" fontId="0" fillId="0" borderId="51" xfId="0" applyNumberForma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54" xfId="0" applyFont="1" applyBorder="1" applyAlignment="1">
      <alignment horizontal="center" vertical="center"/>
    </xf>
    <xf numFmtId="0" fontId="19" fillId="0" borderId="56" xfId="0" applyFont="1" applyBorder="1" applyAlignment="1">
      <alignment horizontal="center" vertical="center"/>
    </xf>
    <xf numFmtId="0" fontId="19" fillId="0" borderId="58" xfId="0" applyFont="1"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47" xfId="0"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1" fontId="46" fillId="4" borderId="45" xfId="0" applyNumberFormat="1" applyFont="1" applyFill="1" applyBorder="1" applyAlignment="1">
      <alignment horizontal="center" vertical="center" wrapText="1"/>
    </xf>
    <xf numFmtId="0" fontId="46" fillId="4" borderId="45" xfId="0" applyFont="1" applyFill="1" applyBorder="1" applyAlignment="1">
      <alignment horizontal="center" vertical="center"/>
    </xf>
    <xf numFmtId="0" fontId="18" fillId="0" borderId="54"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58" xfId="0" applyFont="1" applyBorder="1" applyAlignment="1">
      <alignment horizontal="center" vertical="center" wrapText="1"/>
    </xf>
    <xf numFmtId="0" fontId="6" fillId="0" borderId="77" xfId="0" applyFont="1" applyBorder="1" applyAlignment="1">
      <alignment horizontal="center" vertical="center" wrapText="1"/>
    </xf>
    <xf numFmtId="0" fontId="6" fillId="0" borderId="78" xfId="0" applyFont="1" applyBorder="1" applyAlignment="1">
      <alignment horizontal="center" vertical="center" wrapText="1"/>
    </xf>
    <xf numFmtId="0" fontId="6" fillId="0" borderId="47"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0" fillId="0" borderId="26" xfId="0" applyBorder="1" applyAlignment="1"/>
    <xf numFmtId="0" fontId="0" fillId="0" borderId="28" xfId="0" applyBorder="1" applyAlignment="1"/>
    <xf numFmtId="0" fontId="1" fillId="9" borderId="15" xfId="0" applyFont="1" applyFill="1" applyBorder="1" applyAlignment="1"/>
    <xf numFmtId="0" fontId="21" fillId="0" borderId="0" xfId="1" applyFont="1" applyAlignment="1"/>
    <xf numFmtId="0" fontId="3" fillId="0" borderId="1" xfId="0" applyFont="1" applyBorder="1" applyAlignment="1"/>
    <xf numFmtId="0" fontId="3" fillId="0" borderId="45" xfId="0" applyFont="1" applyBorder="1" applyAlignment="1"/>
    <xf numFmtId="0" fontId="16" fillId="0" borderId="1" xfId="0" applyFont="1" applyBorder="1" applyAlignment="1"/>
    <xf numFmtId="0" fontId="16" fillId="0" borderId="45" xfId="0" applyFont="1" applyBorder="1" applyAlignment="1"/>
    <xf numFmtId="0" fontId="1" fillId="0" borderId="51" xfId="0" applyFont="1" applyBorder="1" applyAlignment="1"/>
    <xf numFmtId="0" fontId="1" fillId="0" borderId="1" xfId="0" applyFont="1" applyBorder="1" applyAlignment="1"/>
    <xf numFmtId="0" fontId="46" fillId="4" borderId="52" xfId="0" applyFont="1" applyFill="1" applyBorder="1" applyAlignment="1"/>
    <xf numFmtId="0" fontId="1" fillId="0" borderId="46" xfId="0" applyFont="1" applyBorder="1" applyAlignment="1"/>
    <xf numFmtId="0" fontId="44" fillId="4" borderId="1" xfId="0" applyFont="1" applyFill="1" applyBorder="1" applyAlignment="1"/>
  </cellXfs>
  <cellStyles count="3">
    <cellStyle name="Normal" xfId="0" builtinId="0"/>
    <cellStyle name="Normal 2" xfId="1" xr:uid="{00000000-0005-0000-0000-000001000000}"/>
    <cellStyle name="Porcentaje" xfId="2" builtinId="5"/>
  </cellStyles>
  <dxfs count="0"/>
  <tableStyles count="0" defaultTableStyle="TableStyleMedium2" defaultPivotStyle="PivotStyleLight16"/>
  <colors>
    <mruColors>
      <color rgb="FFF9DB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F7036-0894-443C-B448-79D8A8161A15}">
  <dimension ref="A1:I95"/>
  <sheetViews>
    <sheetView tabSelected="1" workbookViewId="0">
      <selection activeCell="C4" sqref="C4"/>
    </sheetView>
  </sheetViews>
  <sheetFormatPr defaultColWidth="9" defaultRowHeight="15.75"/>
  <cols>
    <col min="1" max="1" width="13.75" customWidth="1"/>
    <col min="2" max="2" width="20.25" customWidth="1"/>
    <col min="3" max="3" width="29.75" customWidth="1"/>
    <col min="4" max="4" width="18.75" customWidth="1"/>
    <col min="5" max="5" width="9.875" customWidth="1"/>
    <col min="7" max="7" width="7.375" customWidth="1"/>
    <col min="8" max="8" width="18.375" customWidth="1"/>
  </cols>
  <sheetData>
    <row r="1" spans="1:9" ht="22.5" customHeight="1">
      <c r="A1" s="179" t="s">
        <v>0</v>
      </c>
      <c r="B1" s="180"/>
      <c r="C1" s="180"/>
      <c r="D1" s="180"/>
      <c r="E1" s="180"/>
      <c r="F1" s="180"/>
    </row>
    <row r="3" spans="1:9">
      <c r="A3" s="178" t="s">
        <v>1</v>
      </c>
      <c r="B3" s="178"/>
      <c r="C3" s="32" t="s">
        <v>2</v>
      </c>
    </row>
    <row r="4" spans="1:9">
      <c r="A4" s="178" t="s">
        <v>3</v>
      </c>
      <c r="B4" s="178"/>
      <c r="C4" s="32">
        <v>231100</v>
      </c>
    </row>
    <row r="5" spans="1:9">
      <c r="A5" s="178" t="s">
        <v>4</v>
      </c>
      <c r="B5" s="178"/>
      <c r="C5" s="32" t="s">
        <v>5</v>
      </c>
    </row>
    <row r="6" spans="1:9">
      <c r="A6" s="178" t="s">
        <v>6</v>
      </c>
      <c r="B6" s="178"/>
      <c r="C6" s="32">
        <v>1440</v>
      </c>
    </row>
    <row r="7" spans="1:9">
      <c r="A7" s="178" t="s">
        <v>7</v>
      </c>
      <c r="B7" s="178"/>
      <c r="C7" s="32">
        <v>768</v>
      </c>
    </row>
    <row r="8" spans="1:9">
      <c r="D8" s="30"/>
    </row>
    <row r="9" spans="1:9">
      <c r="A9" s="184" t="s">
        <v>8</v>
      </c>
      <c r="B9" s="184"/>
      <c r="C9" s="184"/>
      <c r="D9" s="184"/>
      <c r="E9" s="184"/>
      <c r="F9" s="184"/>
      <c r="G9" s="29"/>
    </row>
    <row r="10" spans="1:9" ht="30">
      <c r="A10" s="68" t="s">
        <v>9</v>
      </c>
      <c r="B10" s="162" t="s">
        <v>10</v>
      </c>
      <c r="C10" s="163"/>
      <c r="D10" s="68" t="s">
        <v>11</v>
      </c>
      <c r="E10" s="68" t="s">
        <v>12</v>
      </c>
      <c r="F10" s="68" t="s">
        <v>13</v>
      </c>
    </row>
    <row r="11" spans="1:9">
      <c r="A11" s="21">
        <v>220201501</v>
      </c>
      <c r="B11" s="158" t="s">
        <v>14</v>
      </c>
      <c r="C11" s="160"/>
      <c r="D11" s="21" t="s">
        <v>15</v>
      </c>
      <c r="E11" s="21">
        <v>48</v>
      </c>
      <c r="F11" s="21">
        <v>4</v>
      </c>
      <c r="H11" s="124" t="s">
        <v>16</v>
      </c>
      <c r="I11" s="21">
        <f>COUNTIF(D11:D26,"INDUCCIÓN (IND)")</f>
        <v>1</v>
      </c>
    </row>
    <row r="12" spans="1:9">
      <c r="A12" s="21">
        <v>220601501</v>
      </c>
      <c r="B12" s="158" t="s">
        <v>17</v>
      </c>
      <c r="C12" s="160"/>
      <c r="D12" s="21" t="s">
        <v>15</v>
      </c>
      <c r="E12" s="21">
        <v>48</v>
      </c>
      <c r="F12" s="21">
        <v>4</v>
      </c>
      <c r="H12" s="124" t="s">
        <v>18</v>
      </c>
      <c r="I12" s="21">
        <f>COUNTIF(D11:D26,"TÉCNICA (TC)")</f>
        <v>6</v>
      </c>
    </row>
    <row r="13" spans="1:9">
      <c r="A13" s="21">
        <v>230101507</v>
      </c>
      <c r="B13" s="383" t="s">
        <v>19</v>
      </c>
      <c r="C13" s="384"/>
      <c r="D13" s="21" t="s">
        <v>15</v>
      </c>
      <c r="E13" s="21">
        <v>48</v>
      </c>
      <c r="F13" s="21">
        <v>4</v>
      </c>
      <c r="H13" s="124" t="s">
        <v>20</v>
      </c>
      <c r="I13" s="21">
        <f>COUNTIF(D11:D26,"TRANSVERSAL (TR)")</f>
        <v>7</v>
      </c>
    </row>
    <row r="14" spans="1:9">
      <c r="A14" s="21">
        <v>240201526</v>
      </c>
      <c r="B14" s="158" t="s">
        <v>21</v>
      </c>
      <c r="C14" s="160"/>
      <c r="D14" s="21" t="s">
        <v>15</v>
      </c>
      <c r="E14" s="21">
        <v>48</v>
      </c>
      <c r="F14" s="21">
        <v>4</v>
      </c>
      <c r="I14" s="29">
        <f>SUM(I11:I13)</f>
        <v>14</v>
      </c>
    </row>
    <row r="15" spans="1:9">
      <c r="A15" s="21">
        <v>240201533</v>
      </c>
      <c r="B15" s="158" t="s">
        <v>22</v>
      </c>
      <c r="C15" s="160"/>
      <c r="D15" s="21" t="s">
        <v>15</v>
      </c>
      <c r="E15" s="21">
        <v>48</v>
      </c>
      <c r="F15" s="21">
        <v>4</v>
      </c>
    </row>
    <row r="16" spans="1:9">
      <c r="A16" s="21">
        <v>240201528</v>
      </c>
      <c r="B16" s="158" t="s">
        <v>23</v>
      </c>
      <c r="C16" s="160"/>
      <c r="D16" s="21" t="s">
        <v>15</v>
      </c>
      <c r="E16" s="21">
        <v>48</v>
      </c>
      <c r="F16" s="21">
        <v>4</v>
      </c>
    </row>
    <row r="17" spans="1:9">
      <c r="A17" s="31">
        <v>210201501</v>
      </c>
      <c r="B17" s="158" t="s">
        <v>24</v>
      </c>
      <c r="C17" s="160"/>
      <c r="D17" s="31" t="s">
        <v>15</v>
      </c>
      <c r="E17" s="21">
        <v>48</v>
      </c>
      <c r="F17" s="31">
        <v>4</v>
      </c>
    </row>
    <row r="18" spans="1:9">
      <c r="A18" s="31">
        <v>240201530</v>
      </c>
      <c r="B18" s="158" t="s">
        <v>25</v>
      </c>
      <c r="C18" s="160"/>
      <c r="D18" s="31" t="s">
        <v>16</v>
      </c>
      <c r="E18" s="31">
        <v>48</v>
      </c>
      <c r="F18" s="31">
        <v>1</v>
      </c>
    </row>
    <row r="19" spans="1:9">
      <c r="A19" s="118">
        <v>230101307</v>
      </c>
      <c r="B19" s="158" t="s">
        <v>26</v>
      </c>
      <c r="C19" s="160"/>
      <c r="D19" s="31" t="s">
        <v>27</v>
      </c>
      <c r="E19" s="119">
        <v>192</v>
      </c>
      <c r="F19" s="31">
        <v>3</v>
      </c>
      <c r="I19" s="29"/>
    </row>
    <row r="20" spans="1:9">
      <c r="A20" s="118">
        <v>280201242</v>
      </c>
      <c r="B20" s="158" t="s">
        <v>28</v>
      </c>
      <c r="C20" s="160"/>
      <c r="D20" s="31" t="s">
        <v>27</v>
      </c>
      <c r="E20" s="119">
        <v>192</v>
      </c>
      <c r="F20" s="31">
        <v>2</v>
      </c>
    </row>
    <row r="21" spans="1:9">
      <c r="A21" s="118">
        <v>220601018</v>
      </c>
      <c r="B21" s="158" t="s">
        <v>29</v>
      </c>
      <c r="C21" s="160"/>
      <c r="D21" s="31" t="s">
        <v>27</v>
      </c>
      <c r="E21" s="119">
        <v>144</v>
      </c>
      <c r="F21" s="31">
        <v>2</v>
      </c>
    </row>
    <row r="22" spans="1:9">
      <c r="A22" s="118">
        <v>230101308</v>
      </c>
      <c r="B22" s="158" t="s">
        <v>30</v>
      </c>
      <c r="C22" s="160"/>
      <c r="D22" s="31" t="s">
        <v>27</v>
      </c>
      <c r="E22" s="119">
        <v>144</v>
      </c>
      <c r="F22" s="31">
        <v>2</v>
      </c>
    </row>
    <row r="23" spans="1:9">
      <c r="A23" s="118">
        <v>220201101</v>
      </c>
      <c r="B23" s="158" t="s">
        <v>31</v>
      </c>
      <c r="C23" s="160"/>
      <c r="D23" s="31" t="s">
        <v>27</v>
      </c>
      <c r="E23" s="119">
        <v>192</v>
      </c>
      <c r="F23" s="31">
        <v>3</v>
      </c>
    </row>
    <row r="24" spans="1:9">
      <c r="A24" s="118">
        <v>220201079</v>
      </c>
      <c r="B24" s="158" t="s">
        <v>32</v>
      </c>
      <c r="C24" s="160"/>
      <c r="D24" s="31" t="s">
        <v>27</v>
      </c>
      <c r="E24" s="119">
        <v>192</v>
      </c>
      <c r="F24" s="31">
        <v>3</v>
      </c>
    </row>
    <row r="25" spans="1:9">
      <c r="A25" s="33"/>
      <c r="B25" s="170" t="s">
        <v>33</v>
      </c>
      <c r="C25" s="171"/>
      <c r="D25" s="69">
        <f>COUNTIF(D11:D24,"*")</f>
        <v>14</v>
      </c>
      <c r="E25" s="70">
        <f>SUM(E11:E24)</f>
        <v>1440</v>
      </c>
      <c r="F25" s="71">
        <f>SUM(F11:F24)</f>
        <v>44</v>
      </c>
    </row>
    <row r="28" spans="1:9">
      <c r="A28" s="181" t="s">
        <v>34</v>
      </c>
      <c r="B28" s="182"/>
      <c r="C28" s="182"/>
      <c r="D28" s="182"/>
      <c r="E28" s="183"/>
    </row>
    <row r="29" spans="1:9">
      <c r="A29" s="162" t="s">
        <v>35</v>
      </c>
      <c r="B29" s="169"/>
      <c r="C29" s="163"/>
      <c r="D29" s="68" t="s">
        <v>36</v>
      </c>
      <c r="E29" s="68" t="s">
        <v>37</v>
      </c>
    </row>
    <row r="30" spans="1:9">
      <c r="A30" s="172" t="s">
        <v>38</v>
      </c>
      <c r="B30" s="173"/>
      <c r="C30" s="174"/>
      <c r="D30" s="39">
        <v>2208</v>
      </c>
      <c r="E30" s="23">
        <v>15</v>
      </c>
    </row>
    <row r="31" spans="1:9">
      <c r="A31" s="175" t="s">
        <v>39</v>
      </c>
      <c r="B31" s="176"/>
      <c r="C31" s="177"/>
      <c r="D31" s="40">
        <v>1440</v>
      </c>
      <c r="E31" s="24">
        <f>D31/160</f>
        <v>9</v>
      </c>
    </row>
    <row r="32" spans="1:9">
      <c r="A32" s="175" t="s">
        <v>40</v>
      </c>
      <c r="B32" s="176"/>
      <c r="C32" s="177"/>
      <c r="D32" s="40">
        <v>1440</v>
      </c>
      <c r="E32" s="24">
        <f>D32/160</f>
        <v>9</v>
      </c>
    </row>
    <row r="33" spans="1:6">
      <c r="A33" s="175" t="s">
        <v>41</v>
      </c>
      <c r="B33" s="176"/>
      <c r="C33" s="177"/>
      <c r="D33" s="40">
        <f>9*160</f>
        <v>1440</v>
      </c>
      <c r="E33" s="24">
        <f>D33/160</f>
        <v>9</v>
      </c>
    </row>
    <row r="34" spans="1:6">
      <c r="A34" s="166" t="s">
        <v>42</v>
      </c>
      <c r="B34" s="167"/>
      <c r="C34" s="168"/>
      <c r="D34" s="41">
        <f>D33-D32</f>
        <v>0</v>
      </c>
      <c r="E34" s="22">
        <f>D34/160</f>
        <v>0</v>
      </c>
    </row>
    <row r="37" spans="1:6" ht="9" customHeight="1">
      <c r="A37" s="123"/>
      <c r="B37" s="123"/>
      <c r="C37" s="123"/>
      <c r="D37" s="123"/>
      <c r="E37" s="123"/>
      <c r="F37" s="123"/>
    </row>
    <row r="39" spans="1:6">
      <c r="A39" s="68" t="s">
        <v>9</v>
      </c>
      <c r="B39" s="162" t="s">
        <v>10</v>
      </c>
      <c r="C39" s="163"/>
      <c r="D39" s="164" t="s">
        <v>43</v>
      </c>
      <c r="E39" s="164"/>
      <c r="F39" s="164"/>
    </row>
    <row r="40" spans="1:6" ht="15.75" customHeight="1">
      <c r="A40" s="21">
        <v>220201501</v>
      </c>
      <c r="B40" s="158" t="s">
        <v>14</v>
      </c>
      <c r="C40" s="160"/>
      <c r="D40" s="158" t="s">
        <v>44</v>
      </c>
      <c r="E40" s="159"/>
      <c r="F40" s="160"/>
    </row>
    <row r="41" spans="1:6">
      <c r="A41" s="21">
        <v>220601501</v>
      </c>
      <c r="B41" s="158" t="s">
        <v>17</v>
      </c>
      <c r="C41" s="160"/>
      <c r="D41" s="161" t="s">
        <v>45</v>
      </c>
      <c r="E41" s="161"/>
      <c r="F41" s="161"/>
    </row>
    <row r="42" spans="1:6">
      <c r="A42" s="21">
        <v>230101507</v>
      </c>
      <c r="B42" s="383" t="s">
        <v>19</v>
      </c>
      <c r="C42" s="384"/>
      <c r="D42" s="165" t="s">
        <v>46</v>
      </c>
      <c r="E42" s="165"/>
      <c r="F42" s="165"/>
    </row>
    <row r="43" spans="1:6">
      <c r="A43" s="21">
        <v>240201526</v>
      </c>
      <c r="B43" s="158" t="s">
        <v>21</v>
      </c>
      <c r="C43" s="160"/>
      <c r="D43" s="165" t="s">
        <v>47</v>
      </c>
      <c r="E43" s="165"/>
      <c r="F43" s="165"/>
    </row>
    <row r="44" spans="1:6">
      <c r="A44" s="21">
        <v>240201533</v>
      </c>
      <c r="B44" s="158" t="s">
        <v>22</v>
      </c>
      <c r="C44" s="160"/>
      <c r="D44" s="165" t="s">
        <v>48</v>
      </c>
      <c r="E44" s="165"/>
      <c r="F44" s="165"/>
    </row>
    <row r="45" spans="1:6">
      <c r="A45" s="21">
        <v>240201528</v>
      </c>
      <c r="B45" s="158" t="s">
        <v>23</v>
      </c>
      <c r="C45" s="160"/>
      <c r="D45" s="165" t="s">
        <v>49</v>
      </c>
      <c r="E45" s="165"/>
      <c r="F45" s="165"/>
    </row>
    <row r="46" spans="1:6">
      <c r="A46" s="31">
        <v>210201501</v>
      </c>
      <c r="B46" s="158" t="s">
        <v>24</v>
      </c>
      <c r="C46" s="160"/>
      <c r="D46" s="165" t="s">
        <v>50</v>
      </c>
      <c r="E46" s="165"/>
      <c r="F46" s="165"/>
    </row>
    <row r="47" spans="1:6">
      <c r="A47" s="21">
        <v>240201530</v>
      </c>
      <c r="B47" s="158" t="s">
        <v>25</v>
      </c>
      <c r="C47" s="160"/>
      <c r="D47" s="158" t="s">
        <v>16</v>
      </c>
      <c r="E47" s="159"/>
      <c r="F47" s="160"/>
    </row>
    <row r="93" spans="5:5">
      <c r="E93" t="s">
        <v>27</v>
      </c>
    </row>
    <row r="94" spans="5:5">
      <c r="E94" t="s">
        <v>15</v>
      </c>
    </row>
    <row r="95" spans="5:5">
      <c r="E95" t="s">
        <v>16</v>
      </c>
    </row>
  </sheetData>
  <mergeCells count="48">
    <mergeCell ref="B13:C13"/>
    <mergeCell ref="B14:C14"/>
    <mergeCell ref="A3:B3"/>
    <mergeCell ref="A1:F1"/>
    <mergeCell ref="A28:E28"/>
    <mergeCell ref="B10:C10"/>
    <mergeCell ref="B15:C15"/>
    <mergeCell ref="A6:B6"/>
    <mergeCell ref="A7:B7"/>
    <mergeCell ref="A9:F9"/>
    <mergeCell ref="B18:C18"/>
    <mergeCell ref="A4:B4"/>
    <mergeCell ref="A5:B5"/>
    <mergeCell ref="B11:C11"/>
    <mergeCell ref="B12:C12"/>
    <mergeCell ref="B20:C20"/>
    <mergeCell ref="B43:C43"/>
    <mergeCell ref="B44:C44"/>
    <mergeCell ref="B16:C16"/>
    <mergeCell ref="B21:C21"/>
    <mergeCell ref="A34:C34"/>
    <mergeCell ref="A29:C29"/>
    <mergeCell ref="B22:C22"/>
    <mergeCell ref="B25:C25"/>
    <mergeCell ref="A30:C30"/>
    <mergeCell ref="A31:C31"/>
    <mergeCell ref="A32:C32"/>
    <mergeCell ref="A33:C33"/>
    <mergeCell ref="B23:C23"/>
    <mergeCell ref="B24:C24"/>
    <mergeCell ref="B19:C19"/>
    <mergeCell ref="B17:C17"/>
    <mergeCell ref="D40:F40"/>
    <mergeCell ref="D41:F41"/>
    <mergeCell ref="B39:C39"/>
    <mergeCell ref="D39:F39"/>
    <mergeCell ref="D47:F47"/>
    <mergeCell ref="D42:F42"/>
    <mergeCell ref="D43:F43"/>
    <mergeCell ref="D44:F44"/>
    <mergeCell ref="D45:F45"/>
    <mergeCell ref="D46:F46"/>
    <mergeCell ref="B45:C45"/>
    <mergeCell ref="B46:C46"/>
    <mergeCell ref="B47:C47"/>
    <mergeCell ref="B40:C40"/>
    <mergeCell ref="B41:C41"/>
    <mergeCell ref="B42:C42"/>
  </mergeCells>
  <dataValidations count="1">
    <dataValidation type="list" allowBlank="1" showInputMessage="1" showErrorMessage="1" sqref="D11:D24" xr:uid="{B9BA6481-52E5-472C-B5FD-44239F834565}">
      <formula1>$E$93:$E$95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978"/>
  <sheetViews>
    <sheetView zoomScale="80" zoomScaleNormal="80" workbookViewId="0">
      <pane xSplit="1" ySplit="5" topLeftCell="K14" activePane="bottomRight" state="frozen"/>
      <selection pane="bottomRight" activeCell="M1" sqref="M1:X1048576"/>
      <selection pane="bottomLeft" activeCell="A7" sqref="A7"/>
      <selection pane="topRight" activeCell="B1" sqref="B1"/>
    </sheetView>
  </sheetViews>
  <sheetFormatPr defaultColWidth="11" defaultRowHeight="15" customHeight="1"/>
  <cols>
    <col min="1" max="1" width="60.5" customWidth="1"/>
    <col min="2" max="2" width="10.125" customWidth="1"/>
    <col min="3" max="3" width="11.5" customWidth="1"/>
    <col min="4" max="4" width="10.5" customWidth="1"/>
    <col min="5" max="10" width="10.375" customWidth="1"/>
    <col min="11" max="11" width="9.375" customWidth="1"/>
    <col min="12" max="12" width="7.75" customWidth="1"/>
    <col min="13" max="22" width="8.25" hidden="1" customWidth="1"/>
    <col min="23" max="24" width="0" hidden="1" customWidth="1"/>
  </cols>
  <sheetData>
    <row r="1" spans="1:23" ht="15.75" customHeight="1">
      <c r="A1" s="2"/>
      <c r="B1" s="2"/>
      <c r="C1" s="2"/>
      <c r="D1" s="2"/>
      <c r="E1" s="2"/>
      <c r="F1" s="2"/>
      <c r="G1" s="2"/>
      <c r="H1" s="2"/>
      <c r="I1" s="2"/>
      <c r="J1" s="2"/>
      <c r="K1" s="2"/>
    </row>
    <row r="2" spans="1:23" ht="15.75" customHeight="1">
      <c r="A2" s="192" t="s">
        <v>51</v>
      </c>
      <c r="B2" s="193"/>
      <c r="C2" s="193"/>
      <c r="D2" s="193"/>
      <c r="E2" s="193"/>
      <c r="F2" s="193"/>
      <c r="G2" s="193"/>
      <c r="H2" s="193"/>
      <c r="I2" s="193"/>
      <c r="J2" s="193"/>
      <c r="K2" s="193"/>
    </row>
    <row r="3" spans="1:23" ht="15.75" customHeight="1">
      <c r="A3" s="179"/>
      <c r="B3" s="193"/>
      <c r="C3" s="193"/>
      <c r="D3" s="193"/>
      <c r="E3" s="193"/>
      <c r="F3" s="193"/>
      <c r="G3" s="193"/>
      <c r="H3" s="193"/>
      <c r="I3" s="193"/>
      <c r="J3" s="193"/>
      <c r="K3" s="193"/>
    </row>
    <row r="4" spans="1:23" ht="33" customHeight="1">
      <c r="A4" s="194" t="s">
        <v>8</v>
      </c>
      <c r="B4" s="196" t="s">
        <v>52</v>
      </c>
      <c r="C4" s="196" t="s">
        <v>53</v>
      </c>
      <c r="D4" s="196" t="s">
        <v>54</v>
      </c>
      <c r="E4" s="189" t="s">
        <v>55</v>
      </c>
      <c r="F4" s="189"/>
      <c r="G4" s="189"/>
      <c r="H4" s="189"/>
      <c r="I4" s="189"/>
      <c r="J4" s="190"/>
      <c r="K4" s="196" t="s">
        <v>56</v>
      </c>
      <c r="M4" s="197" t="s">
        <v>57</v>
      </c>
      <c r="N4" s="198"/>
      <c r="O4" s="199" t="s">
        <v>58</v>
      </c>
      <c r="P4" s="200"/>
      <c r="Q4" s="199" t="s">
        <v>59</v>
      </c>
      <c r="R4" s="200"/>
      <c r="S4" s="199" t="s">
        <v>60</v>
      </c>
      <c r="T4" s="200"/>
      <c r="U4" s="199" t="s">
        <v>61</v>
      </c>
      <c r="V4" s="201"/>
      <c r="W4" s="185" t="s">
        <v>56</v>
      </c>
    </row>
    <row r="5" spans="1:23" ht="37.5" customHeight="1">
      <c r="A5" s="195"/>
      <c r="B5" s="385"/>
      <c r="C5" s="385"/>
      <c r="D5" s="385"/>
      <c r="E5" s="72" t="s">
        <v>62</v>
      </c>
      <c r="F5" s="73" t="s">
        <v>58</v>
      </c>
      <c r="G5" s="73" t="s">
        <v>59</v>
      </c>
      <c r="H5" s="73" t="s">
        <v>63</v>
      </c>
      <c r="I5" s="73" t="s">
        <v>61</v>
      </c>
      <c r="J5" s="74" t="s">
        <v>64</v>
      </c>
      <c r="K5" s="385"/>
      <c r="M5" s="52" t="s">
        <v>65</v>
      </c>
      <c r="N5" s="53" t="s">
        <v>66</v>
      </c>
      <c r="O5" s="52" t="s">
        <v>65</v>
      </c>
      <c r="P5" s="53" t="s">
        <v>66</v>
      </c>
      <c r="Q5" s="52" t="s">
        <v>65</v>
      </c>
      <c r="R5" s="53" t="s">
        <v>66</v>
      </c>
      <c r="S5" s="52" t="s">
        <v>65</v>
      </c>
      <c r="T5" s="53" t="s">
        <v>66</v>
      </c>
      <c r="U5" s="52" t="s">
        <v>65</v>
      </c>
      <c r="V5" s="17" t="s">
        <v>66</v>
      </c>
      <c r="W5" s="186"/>
    </row>
    <row r="6" spans="1:23" ht="15.75">
      <c r="A6" s="120" t="s">
        <v>67</v>
      </c>
      <c r="B6" s="9">
        <v>3</v>
      </c>
      <c r="C6" s="80">
        <v>192</v>
      </c>
      <c r="D6" s="81">
        <f>C6/B6</f>
        <v>64</v>
      </c>
      <c r="E6" s="125" t="s">
        <v>68</v>
      </c>
      <c r="F6" s="122">
        <v>192</v>
      </c>
      <c r="G6" s="126" t="s">
        <v>68</v>
      </c>
      <c r="H6" s="126" t="s">
        <v>68</v>
      </c>
      <c r="I6" s="126" t="s">
        <v>68</v>
      </c>
      <c r="J6" s="187">
        <v>864</v>
      </c>
      <c r="K6" s="20">
        <f>SUM(E6,F6,G6,H6,I6)</f>
        <v>192</v>
      </c>
      <c r="M6" s="55" t="str">
        <f t="shared" ref="M6:M19" si="0">IFERROR((E6/8),"-")</f>
        <v>-</v>
      </c>
      <c r="N6" s="56" t="str">
        <f t="shared" ref="N6:N19" si="1">IFERROR((E6/2),"-")</f>
        <v>-</v>
      </c>
      <c r="O6" s="57">
        <f t="shared" ref="O6:O19" si="2">IFERROR((F6/8),"-")</f>
        <v>24</v>
      </c>
      <c r="P6" s="57">
        <f t="shared" ref="P6:P19" si="3">IFERROR((F6/2),"-")</f>
        <v>96</v>
      </c>
      <c r="Q6" s="58" t="str">
        <f t="shared" ref="Q6:Q19" si="4">IFERROR((G6/8),"-")</f>
        <v>-</v>
      </c>
      <c r="R6" s="57" t="str">
        <f t="shared" ref="R6:R19" si="5">IFERROR((G6/2),"-")</f>
        <v>-</v>
      </c>
      <c r="S6" s="58" t="str">
        <f t="shared" ref="S6:S19" si="6">IFERROR((H6/8),"-")</f>
        <v>-</v>
      </c>
      <c r="T6" s="57" t="str">
        <f t="shared" ref="T6:T19" si="7">IFERROR((H6/2),"-")</f>
        <v>-</v>
      </c>
      <c r="U6" s="58" t="str">
        <f t="shared" ref="U6:U19" si="8">IFERROR((I6/8),"-")</f>
        <v>-</v>
      </c>
      <c r="V6" s="55" t="str">
        <f t="shared" ref="V6:V19" si="9">IFERROR((I6/2),"-")</f>
        <v>-</v>
      </c>
      <c r="W6" s="59">
        <f t="shared" ref="W6:W19" si="10">SUM(M6,O6,Q6,S6,U6)*8</f>
        <v>192</v>
      </c>
    </row>
    <row r="7" spans="1:23" ht="15.75">
      <c r="A7" s="121" t="s">
        <v>69</v>
      </c>
      <c r="B7" s="9">
        <v>2</v>
      </c>
      <c r="C7" s="80">
        <v>192</v>
      </c>
      <c r="D7" s="81">
        <f t="shared" ref="D7:D19" si="11">C7/B7</f>
        <v>96</v>
      </c>
      <c r="E7" s="125" t="s">
        <v>68</v>
      </c>
      <c r="F7" s="122">
        <v>192</v>
      </c>
      <c r="G7" s="126" t="s">
        <v>68</v>
      </c>
      <c r="H7" s="126" t="s">
        <v>68</v>
      </c>
      <c r="I7" s="126" t="s">
        <v>68</v>
      </c>
      <c r="J7" s="188"/>
      <c r="K7" s="20">
        <f t="shared" ref="K7:K19" si="12">SUM(E7,F7,G7,H7,I7)</f>
        <v>192</v>
      </c>
      <c r="M7" s="55" t="str">
        <f t="shared" si="0"/>
        <v>-</v>
      </c>
      <c r="N7" s="56" t="str">
        <f t="shared" si="1"/>
        <v>-</v>
      </c>
      <c r="O7" s="57">
        <f t="shared" si="2"/>
        <v>24</v>
      </c>
      <c r="P7" s="57">
        <f t="shared" si="3"/>
        <v>96</v>
      </c>
      <c r="Q7" s="58" t="str">
        <f t="shared" si="4"/>
        <v>-</v>
      </c>
      <c r="R7" s="57" t="str">
        <f t="shared" si="5"/>
        <v>-</v>
      </c>
      <c r="S7" s="58" t="str">
        <f t="shared" si="6"/>
        <v>-</v>
      </c>
      <c r="T7" s="57" t="str">
        <f t="shared" si="7"/>
        <v>-</v>
      </c>
      <c r="U7" s="58" t="str">
        <f t="shared" si="8"/>
        <v>-</v>
      </c>
      <c r="V7" s="55" t="str">
        <f t="shared" si="9"/>
        <v>-</v>
      </c>
      <c r="W7" s="59">
        <f t="shared" si="10"/>
        <v>192</v>
      </c>
    </row>
    <row r="8" spans="1:23" ht="30.75">
      <c r="A8" s="121" t="s">
        <v>70</v>
      </c>
      <c r="B8" s="9">
        <v>2</v>
      </c>
      <c r="C8" s="80">
        <v>144</v>
      </c>
      <c r="D8" s="81">
        <f t="shared" si="11"/>
        <v>72</v>
      </c>
      <c r="E8" s="125" t="s">
        <v>68</v>
      </c>
      <c r="F8" s="125" t="s">
        <v>68</v>
      </c>
      <c r="G8" s="122">
        <v>144</v>
      </c>
      <c r="H8" s="126" t="s">
        <v>68</v>
      </c>
      <c r="I8" s="126" t="s">
        <v>71</v>
      </c>
      <c r="J8" s="188"/>
      <c r="K8" s="20">
        <f t="shared" si="12"/>
        <v>144</v>
      </c>
      <c r="M8" s="55" t="str">
        <f t="shared" si="0"/>
        <v>-</v>
      </c>
      <c r="N8" s="56" t="str">
        <f t="shared" si="1"/>
        <v>-</v>
      </c>
      <c r="O8" s="57" t="str">
        <f t="shared" si="2"/>
        <v>-</v>
      </c>
      <c r="P8" s="57" t="str">
        <f t="shared" si="3"/>
        <v>-</v>
      </c>
      <c r="Q8" s="58">
        <f t="shared" si="4"/>
        <v>18</v>
      </c>
      <c r="R8" s="57">
        <f t="shared" si="5"/>
        <v>72</v>
      </c>
      <c r="S8" s="58" t="str">
        <f t="shared" si="6"/>
        <v>-</v>
      </c>
      <c r="T8" s="57" t="str">
        <f t="shared" si="7"/>
        <v>-</v>
      </c>
      <c r="U8" s="58" t="str">
        <f t="shared" si="8"/>
        <v>-</v>
      </c>
      <c r="V8" s="55" t="str">
        <f t="shared" si="9"/>
        <v>-</v>
      </c>
      <c r="W8" s="59">
        <f t="shared" si="10"/>
        <v>144</v>
      </c>
    </row>
    <row r="9" spans="1:23" ht="30.75">
      <c r="A9" s="121" t="s">
        <v>72</v>
      </c>
      <c r="B9" s="9">
        <v>2</v>
      </c>
      <c r="C9" s="80">
        <v>144</v>
      </c>
      <c r="D9" s="81">
        <f t="shared" si="11"/>
        <v>72</v>
      </c>
      <c r="E9" s="125" t="s">
        <v>68</v>
      </c>
      <c r="F9" s="125" t="s">
        <v>68</v>
      </c>
      <c r="G9" s="122">
        <v>144</v>
      </c>
      <c r="H9" s="126" t="s">
        <v>68</v>
      </c>
      <c r="I9" s="126" t="s">
        <v>71</v>
      </c>
      <c r="J9" s="188"/>
      <c r="K9" s="20">
        <f t="shared" si="12"/>
        <v>144</v>
      </c>
      <c r="M9" s="55" t="str">
        <f t="shared" si="0"/>
        <v>-</v>
      </c>
      <c r="N9" s="56" t="str">
        <f t="shared" si="1"/>
        <v>-</v>
      </c>
      <c r="O9" s="57" t="str">
        <f t="shared" si="2"/>
        <v>-</v>
      </c>
      <c r="P9" s="57" t="str">
        <f t="shared" si="3"/>
        <v>-</v>
      </c>
      <c r="Q9" s="58">
        <f t="shared" si="4"/>
        <v>18</v>
      </c>
      <c r="R9" s="57">
        <f t="shared" si="5"/>
        <v>72</v>
      </c>
      <c r="S9" s="58" t="str">
        <f t="shared" si="6"/>
        <v>-</v>
      </c>
      <c r="T9" s="57" t="str">
        <f t="shared" si="7"/>
        <v>-</v>
      </c>
      <c r="U9" s="58" t="str">
        <f t="shared" si="8"/>
        <v>-</v>
      </c>
      <c r="V9" s="55" t="str">
        <f t="shared" si="9"/>
        <v>-</v>
      </c>
      <c r="W9" s="59">
        <f t="shared" si="10"/>
        <v>144</v>
      </c>
    </row>
    <row r="10" spans="1:23" ht="30.75">
      <c r="A10" s="121" t="s">
        <v>73</v>
      </c>
      <c r="B10" s="9">
        <v>3</v>
      </c>
      <c r="C10" s="80">
        <v>192</v>
      </c>
      <c r="D10" s="81">
        <f t="shared" si="11"/>
        <v>64</v>
      </c>
      <c r="E10" s="125" t="s">
        <v>68</v>
      </c>
      <c r="F10" s="126" t="s">
        <v>68</v>
      </c>
      <c r="G10" s="126" t="s">
        <v>68</v>
      </c>
      <c r="H10" s="126">
        <v>192</v>
      </c>
      <c r="I10" s="126" t="s">
        <v>71</v>
      </c>
      <c r="J10" s="188"/>
      <c r="K10" s="20">
        <f t="shared" si="12"/>
        <v>192</v>
      </c>
      <c r="M10" s="55" t="str">
        <f t="shared" si="0"/>
        <v>-</v>
      </c>
      <c r="N10" s="56" t="str">
        <f t="shared" si="1"/>
        <v>-</v>
      </c>
      <c r="O10" s="57" t="str">
        <f t="shared" si="2"/>
        <v>-</v>
      </c>
      <c r="P10" s="57" t="str">
        <f t="shared" si="3"/>
        <v>-</v>
      </c>
      <c r="Q10" s="58" t="str">
        <f t="shared" si="4"/>
        <v>-</v>
      </c>
      <c r="R10" s="57" t="str">
        <f t="shared" si="5"/>
        <v>-</v>
      </c>
      <c r="S10" s="58">
        <f t="shared" si="6"/>
        <v>24</v>
      </c>
      <c r="T10" s="57">
        <f t="shared" si="7"/>
        <v>96</v>
      </c>
      <c r="U10" s="58" t="str">
        <f t="shared" si="8"/>
        <v>-</v>
      </c>
      <c r="V10" s="55" t="str">
        <f t="shared" si="9"/>
        <v>-</v>
      </c>
      <c r="W10" s="59">
        <f t="shared" si="10"/>
        <v>192</v>
      </c>
    </row>
    <row r="11" spans="1:23" ht="30.75">
      <c r="A11" s="121" t="s">
        <v>74</v>
      </c>
      <c r="B11" s="9">
        <v>3</v>
      </c>
      <c r="C11" s="80">
        <v>192</v>
      </c>
      <c r="D11" s="81">
        <f t="shared" si="11"/>
        <v>64</v>
      </c>
      <c r="E11" s="125" t="s">
        <v>68</v>
      </c>
      <c r="F11" s="126" t="s">
        <v>68</v>
      </c>
      <c r="G11" s="126" t="s">
        <v>68</v>
      </c>
      <c r="H11" s="126" t="s">
        <v>68</v>
      </c>
      <c r="I11" s="126">
        <v>192</v>
      </c>
      <c r="J11" s="188"/>
      <c r="K11" s="20">
        <f t="shared" si="12"/>
        <v>192</v>
      </c>
      <c r="M11" s="55" t="str">
        <f t="shared" si="0"/>
        <v>-</v>
      </c>
      <c r="N11" s="56" t="str">
        <f t="shared" si="1"/>
        <v>-</v>
      </c>
      <c r="O11" s="57" t="str">
        <f t="shared" si="2"/>
        <v>-</v>
      </c>
      <c r="P11" s="57" t="str">
        <f t="shared" si="3"/>
        <v>-</v>
      </c>
      <c r="Q11" s="58" t="str">
        <f t="shared" si="4"/>
        <v>-</v>
      </c>
      <c r="R11" s="57" t="str">
        <f t="shared" si="5"/>
        <v>-</v>
      </c>
      <c r="S11" s="58" t="str">
        <f t="shared" si="6"/>
        <v>-</v>
      </c>
      <c r="T11" s="57" t="str">
        <f t="shared" si="7"/>
        <v>-</v>
      </c>
      <c r="U11" s="58">
        <f t="shared" si="8"/>
        <v>24</v>
      </c>
      <c r="V11" s="55">
        <f t="shared" si="9"/>
        <v>96</v>
      </c>
      <c r="W11" s="59">
        <f t="shared" si="10"/>
        <v>192</v>
      </c>
    </row>
    <row r="12" spans="1:23" ht="15.75">
      <c r="A12" s="121" t="s">
        <v>75</v>
      </c>
      <c r="B12" s="9">
        <v>1</v>
      </c>
      <c r="C12" s="80">
        <v>48</v>
      </c>
      <c r="D12" s="81">
        <f t="shared" si="11"/>
        <v>48</v>
      </c>
      <c r="E12" s="127">
        <v>48</v>
      </c>
      <c r="F12" s="126" t="s">
        <v>68</v>
      </c>
      <c r="G12" s="128" t="s">
        <v>68</v>
      </c>
      <c r="H12" s="128" t="s">
        <v>68</v>
      </c>
      <c r="I12" s="128" t="s">
        <v>68</v>
      </c>
      <c r="J12" s="188"/>
      <c r="K12" s="20">
        <f t="shared" si="12"/>
        <v>48</v>
      </c>
      <c r="M12" s="60">
        <f t="shared" si="0"/>
        <v>6</v>
      </c>
      <c r="N12" s="61">
        <f t="shared" si="1"/>
        <v>24</v>
      </c>
      <c r="O12" s="62" t="str">
        <f t="shared" si="2"/>
        <v>-</v>
      </c>
      <c r="P12" s="62" t="str">
        <f t="shared" si="3"/>
        <v>-</v>
      </c>
      <c r="Q12" s="63" t="str">
        <f t="shared" si="4"/>
        <v>-</v>
      </c>
      <c r="R12" s="62" t="str">
        <f t="shared" si="5"/>
        <v>-</v>
      </c>
      <c r="S12" s="63" t="str">
        <f t="shared" si="6"/>
        <v>-</v>
      </c>
      <c r="T12" s="62" t="str">
        <f t="shared" si="7"/>
        <v>-</v>
      </c>
      <c r="U12" s="63" t="str">
        <f t="shared" si="8"/>
        <v>-</v>
      </c>
      <c r="V12" s="60" t="str">
        <f t="shared" si="9"/>
        <v>-</v>
      </c>
      <c r="W12" s="59">
        <f t="shared" si="10"/>
        <v>48</v>
      </c>
    </row>
    <row r="13" spans="1:23" ht="15.75">
      <c r="A13" s="121" t="s">
        <v>76</v>
      </c>
      <c r="B13" s="10">
        <v>4</v>
      </c>
      <c r="C13" s="82">
        <v>48</v>
      </c>
      <c r="D13" s="83">
        <f t="shared" si="11"/>
        <v>12</v>
      </c>
      <c r="E13" s="129" t="s">
        <v>68</v>
      </c>
      <c r="F13" s="130">
        <v>48</v>
      </c>
      <c r="G13" s="130" t="s">
        <v>68</v>
      </c>
      <c r="H13" s="130" t="s">
        <v>68</v>
      </c>
      <c r="I13" s="128" t="s">
        <v>68</v>
      </c>
      <c r="J13" s="188"/>
      <c r="K13" s="20">
        <f t="shared" si="12"/>
        <v>48</v>
      </c>
      <c r="M13" s="64" t="str">
        <f t="shared" si="0"/>
        <v>-</v>
      </c>
      <c r="N13" s="65" t="str">
        <f t="shared" si="1"/>
        <v>-</v>
      </c>
      <c r="O13" s="66">
        <f t="shared" si="2"/>
        <v>6</v>
      </c>
      <c r="P13" s="66">
        <f t="shared" si="3"/>
        <v>24</v>
      </c>
      <c r="Q13" s="67" t="str">
        <f t="shared" si="4"/>
        <v>-</v>
      </c>
      <c r="R13" s="66" t="str">
        <f t="shared" si="5"/>
        <v>-</v>
      </c>
      <c r="S13" s="67" t="str">
        <f t="shared" si="6"/>
        <v>-</v>
      </c>
      <c r="T13" s="66" t="str">
        <f t="shared" si="7"/>
        <v>-</v>
      </c>
      <c r="U13" s="67" t="str">
        <f t="shared" si="8"/>
        <v>-</v>
      </c>
      <c r="V13" s="64" t="str">
        <f t="shared" si="9"/>
        <v>-</v>
      </c>
      <c r="W13" s="59">
        <f t="shared" si="10"/>
        <v>48</v>
      </c>
    </row>
    <row r="14" spans="1:23" ht="15.75">
      <c r="A14" s="121" t="s">
        <v>77</v>
      </c>
      <c r="B14" s="10">
        <v>4</v>
      </c>
      <c r="C14" s="82">
        <v>48</v>
      </c>
      <c r="D14" s="83">
        <f t="shared" si="11"/>
        <v>12</v>
      </c>
      <c r="E14" s="129" t="s">
        <v>68</v>
      </c>
      <c r="F14" s="130">
        <v>48</v>
      </c>
      <c r="G14" s="130" t="s">
        <v>68</v>
      </c>
      <c r="H14" s="130" t="s">
        <v>68</v>
      </c>
      <c r="I14" s="128" t="s">
        <v>68</v>
      </c>
      <c r="J14" s="188"/>
      <c r="K14" s="20">
        <f t="shared" si="12"/>
        <v>48</v>
      </c>
      <c r="M14" s="64" t="str">
        <f t="shared" si="0"/>
        <v>-</v>
      </c>
      <c r="N14" s="65" t="str">
        <f t="shared" si="1"/>
        <v>-</v>
      </c>
      <c r="O14" s="66">
        <f t="shared" si="2"/>
        <v>6</v>
      </c>
      <c r="P14" s="66">
        <f t="shared" si="3"/>
        <v>24</v>
      </c>
      <c r="Q14" s="67" t="str">
        <f t="shared" si="4"/>
        <v>-</v>
      </c>
      <c r="R14" s="66" t="str">
        <f t="shared" si="5"/>
        <v>-</v>
      </c>
      <c r="S14" s="67" t="str">
        <f t="shared" si="6"/>
        <v>-</v>
      </c>
      <c r="T14" s="66" t="str">
        <f t="shared" si="7"/>
        <v>-</v>
      </c>
      <c r="U14" s="67" t="str">
        <f t="shared" si="8"/>
        <v>-</v>
      </c>
      <c r="V14" s="64" t="str">
        <f t="shared" si="9"/>
        <v>-</v>
      </c>
      <c r="W14" s="59">
        <f t="shared" si="10"/>
        <v>48</v>
      </c>
    </row>
    <row r="15" spans="1:23" ht="15.75">
      <c r="A15" s="121" t="s">
        <v>78</v>
      </c>
      <c r="B15" s="10">
        <v>4</v>
      </c>
      <c r="C15" s="82">
        <v>48</v>
      </c>
      <c r="D15" s="83">
        <f t="shared" si="11"/>
        <v>12</v>
      </c>
      <c r="E15" s="129" t="s">
        <v>68</v>
      </c>
      <c r="F15" s="129" t="s">
        <v>68</v>
      </c>
      <c r="G15" s="130">
        <v>48</v>
      </c>
      <c r="H15" s="130" t="s">
        <v>68</v>
      </c>
      <c r="I15" s="128" t="s">
        <v>68</v>
      </c>
      <c r="J15" s="188"/>
      <c r="K15" s="20">
        <f t="shared" si="12"/>
        <v>48</v>
      </c>
      <c r="M15" s="64" t="str">
        <f t="shared" si="0"/>
        <v>-</v>
      </c>
      <c r="N15" s="65" t="str">
        <f t="shared" si="1"/>
        <v>-</v>
      </c>
      <c r="O15" s="66" t="str">
        <f t="shared" si="2"/>
        <v>-</v>
      </c>
      <c r="P15" s="66" t="str">
        <f t="shared" si="3"/>
        <v>-</v>
      </c>
      <c r="Q15" s="67">
        <f t="shared" si="4"/>
        <v>6</v>
      </c>
      <c r="R15" s="66">
        <f t="shared" si="5"/>
        <v>24</v>
      </c>
      <c r="S15" s="67" t="str">
        <f t="shared" si="6"/>
        <v>-</v>
      </c>
      <c r="T15" s="66" t="str">
        <f t="shared" si="7"/>
        <v>-</v>
      </c>
      <c r="U15" s="67" t="str">
        <f t="shared" si="8"/>
        <v>-</v>
      </c>
      <c r="V15" s="64" t="str">
        <f t="shared" si="9"/>
        <v>-</v>
      </c>
      <c r="W15" s="59">
        <f t="shared" si="10"/>
        <v>48</v>
      </c>
    </row>
    <row r="16" spans="1:23" ht="15.75">
      <c r="A16" s="121" t="s">
        <v>79</v>
      </c>
      <c r="B16" s="10">
        <v>4</v>
      </c>
      <c r="C16" s="82">
        <v>48</v>
      </c>
      <c r="D16" s="83">
        <f t="shared" si="11"/>
        <v>12</v>
      </c>
      <c r="E16" s="129" t="s">
        <v>68</v>
      </c>
      <c r="F16" s="130" t="s">
        <v>68</v>
      </c>
      <c r="G16" s="130">
        <v>48</v>
      </c>
      <c r="H16" s="130" t="s">
        <v>68</v>
      </c>
      <c r="I16" s="128" t="s">
        <v>68</v>
      </c>
      <c r="J16" s="188"/>
      <c r="K16" s="20">
        <f t="shared" si="12"/>
        <v>48</v>
      </c>
      <c r="M16" s="64" t="str">
        <f t="shared" si="0"/>
        <v>-</v>
      </c>
      <c r="N16" s="65" t="str">
        <f t="shared" si="1"/>
        <v>-</v>
      </c>
      <c r="O16" s="66" t="str">
        <f t="shared" si="2"/>
        <v>-</v>
      </c>
      <c r="P16" s="66" t="str">
        <f t="shared" si="3"/>
        <v>-</v>
      </c>
      <c r="Q16" s="67">
        <f t="shared" si="4"/>
        <v>6</v>
      </c>
      <c r="R16" s="66">
        <f t="shared" si="5"/>
        <v>24</v>
      </c>
      <c r="S16" s="67" t="str">
        <f t="shared" si="6"/>
        <v>-</v>
      </c>
      <c r="T16" s="66" t="str">
        <f t="shared" si="7"/>
        <v>-</v>
      </c>
      <c r="U16" s="67" t="str">
        <f t="shared" si="8"/>
        <v>-</v>
      </c>
      <c r="V16" s="64" t="str">
        <f t="shared" si="9"/>
        <v>-</v>
      </c>
      <c r="W16" s="59">
        <f t="shared" si="10"/>
        <v>48</v>
      </c>
    </row>
    <row r="17" spans="1:23" ht="15.75">
      <c r="A17" s="121" t="s">
        <v>80</v>
      </c>
      <c r="B17" s="9">
        <v>4</v>
      </c>
      <c r="C17" s="80">
        <v>48</v>
      </c>
      <c r="D17" s="81">
        <f t="shared" si="11"/>
        <v>12</v>
      </c>
      <c r="E17" s="127" t="s">
        <v>68</v>
      </c>
      <c r="F17" s="128" t="s">
        <v>68</v>
      </c>
      <c r="G17" s="128">
        <v>48</v>
      </c>
      <c r="H17" s="128" t="s">
        <v>68</v>
      </c>
      <c r="I17" s="128" t="s">
        <v>68</v>
      </c>
      <c r="J17" s="188"/>
      <c r="K17" s="20">
        <f t="shared" si="12"/>
        <v>48</v>
      </c>
      <c r="M17" s="60" t="str">
        <f t="shared" si="0"/>
        <v>-</v>
      </c>
      <c r="N17" s="61" t="str">
        <f t="shared" si="1"/>
        <v>-</v>
      </c>
      <c r="O17" s="62" t="str">
        <f t="shared" si="2"/>
        <v>-</v>
      </c>
      <c r="P17" s="62" t="str">
        <f t="shared" si="3"/>
        <v>-</v>
      </c>
      <c r="Q17" s="63">
        <f t="shared" si="4"/>
        <v>6</v>
      </c>
      <c r="R17" s="62">
        <f t="shared" si="5"/>
        <v>24</v>
      </c>
      <c r="S17" s="63" t="str">
        <f t="shared" si="6"/>
        <v>-</v>
      </c>
      <c r="T17" s="62" t="str">
        <f t="shared" si="7"/>
        <v>-</v>
      </c>
      <c r="U17" s="63" t="str">
        <f t="shared" si="8"/>
        <v>-</v>
      </c>
      <c r="V17" s="60" t="str">
        <f t="shared" si="9"/>
        <v>-</v>
      </c>
      <c r="W17" s="59">
        <f t="shared" si="10"/>
        <v>48</v>
      </c>
    </row>
    <row r="18" spans="1:23" ht="15.75">
      <c r="A18" s="121" t="s">
        <v>81</v>
      </c>
      <c r="B18" s="10">
        <v>4</v>
      </c>
      <c r="C18" s="82">
        <v>48</v>
      </c>
      <c r="D18" s="83">
        <f t="shared" si="11"/>
        <v>12</v>
      </c>
      <c r="E18" s="129" t="s">
        <v>68</v>
      </c>
      <c r="F18" s="130" t="s">
        <v>68</v>
      </c>
      <c r="G18" s="130" t="s">
        <v>68</v>
      </c>
      <c r="H18" s="130">
        <v>48</v>
      </c>
      <c r="I18" s="128" t="s">
        <v>68</v>
      </c>
      <c r="J18" s="188"/>
      <c r="K18" s="20">
        <f t="shared" si="12"/>
        <v>48</v>
      </c>
      <c r="M18" s="64" t="str">
        <f t="shared" si="0"/>
        <v>-</v>
      </c>
      <c r="N18" s="65" t="str">
        <f t="shared" si="1"/>
        <v>-</v>
      </c>
      <c r="O18" s="66" t="str">
        <f t="shared" si="2"/>
        <v>-</v>
      </c>
      <c r="P18" s="66" t="str">
        <f t="shared" si="3"/>
        <v>-</v>
      </c>
      <c r="Q18" s="67" t="str">
        <f t="shared" si="4"/>
        <v>-</v>
      </c>
      <c r="R18" s="66" t="str">
        <f t="shared" si="5"/>
        <v>-</v>
      </c>
      <c r="S18" s="67">
        <f t="shared" si="6"/>
        <v>6</v>
      </c>
      <c r="T18" s="66">
        <f t="shared" si="7"/>
        <v>24</v>
      </c>
      <c r="U18" s="67" t="str">
        <f t="shared" si="8"/>
        <v>-</v>
      </c>
      <c r="V18" s="64" t="str">
        <f t="shared" si="9"/>
        <v>-</v>
      </c>
      <c r="W18" s="59">
        <f t="shared" si="10"/>
        <v>48</v>
      </c>
    </row>
    <row r="19" spans="1:23" ht="15.75">
      <c r="A19" s="121" t="s">
        <v>82</v>
      </c>
      <c r="B19" s="9">
        <v>4</v>
      </c>
      <c r="C19" s="80">
        <v>48</v>
      </c>
      <c r="D19" s="81">
        <f t="shared" si="11"/>
        <v>12</v>
      </c>
      <c r="E19" s="127" t="s">
        <v>68</v>
      </c>
      <c r="F19" s="128" t="s">
        <v>68</v>
      </c>
      <c r="G19" s="128" t="s">
        <v>68</v>
      </c>
      <c r="H19" s="128" t="s">
        <v>68</v>
      </c>
      <c r="I19" s="128">
        <v>48</v>
      </c>
      <c r="J19" s="188"/>
      <c r="K19" s="20">
        <f t="shared" si="12"/>
        <v>48</v>
      </c>
      <c r="M19" s="60" t="str">
        <f t="shared" si="0"/>
        <v>-</v>
      </c>
      <c r="N19" s="61" t="str">
        <f t="shared" si="1"/>
        <v>-</v>
      </c>
      <c r="O19" s="62" t="str">
        <f t="shared" si="2"/>
        <v>-</v>
      </c>
      <c r="P19" s="62" t="str">
        <f t="shared" si="3"/>
        <v>-</v>
      </c>
      <c r="Q19" s="63" t="str">
        <f t="shared" si="4"/>
        <v>-</v>
      </c>
      <c r="R19" s="62" t="str">
        <f t="shared" si="5"/>
        <v>-</v>
      </c>
      <c r="S19" s="63" t="str">
        <f t="shared" si="6"/>
        <v>-</v>
      </c>
      <c r="T19" s="62" t="str">
        <f t="shared" si="7"/>
        <v>-</v>
      </c>
      <c r="U19" s="63">
        <f t="shared" si="8"/>
        <v>6</v>
      </c>
      <c r="V19" s="60">
        <f t="shared" si="9"/>
        <v>24</v>
      </c>
      <c r="W19" s="59">
        <f t="shared" si="10"/>
        <v>48</v>
      </c>
    </row>
    <row r="20" spans="1:23" ht="23.25" customHeight="1">
      <c r="A20" s="87" t="s">
        <v>83</v>
      </c>
      <c r="B20" s="84">
        <f>SUM(B6:B19)</f>
        <v>44</v>
      </c>
      <c r="C20" s="84">
        <f>SUM(C6:C19)</f>
        <v>1440</v>
      </c>
      <c r="D20" s="84"/>
      <c r="E20" s="85">
        <f t="shared" ref="E20:K20" si="13">SUM(E6:E19)</f>
        <v>48</v>
      </c>
      <c r="F20" s="85">
        <f t="shared" si="13"/>
        <v>480</v>
      </c>
      <c r="G20" s="85">
        <f t="shared" si="13"/>
        <v>432</v>
      </c>
      <c r="H20" s="85">
        <f t="shared" si="13"/>
        <v>240</v>
      </c>
      <c r="I20" s="85">
        <f t="shared" si="13"/>
        <v>240</v>
      </c>
      <c r="J20" s="86">
        <f t="shared" si="13"/>
        <v>864</v>
      </c>
      <c r="K20" s="85">
        <f t="shared" si="13"/>
        <v>1440</v>
      </c>
      <c r="M20" s="25">
        <f t="shared" ref="M20:W20" si="14">SUM(M6:M19)</f>
        <v>6</v>
      </c>
      <c r="N20" s="54">
        <f t="shared" si="14"/>
        <v>24</v>
      </c>
      <c r="O20" s="25">
        <f t="shared" si="14"/>
        <v>60</v>
      </c>
      <c r="P20" s="54">
        <f t="shared" si="14"/>
        <v>240</v>
      </c>
      <c r="Q20" s="25">
        <f t="shared" si="14"/>
        <v>54</v>
      </c>
      <c r="R20" s="54">
        <f t="shared" si="14"/>
        <v>216</v>
      </c>
      <c r="S20" s="25">
        <f t="shared" si="14"/>
        <v>30</v>
      </c>
      <c r="T20" s="54">
        <f t="shared" si="14"/>
        <v>120</v>
      </c>
      <c r="U20" s="25">
        <f t="shared" si="14"/>
        <v>30</v>
      </c>
      <c r="V20" s="26">
        <f t="shared" si="14"/>
        <v>120</v>
      </c>
      <c r="W20" s="27">
        <f t="shared" si="14"/>
        <v>1440</v>
      </c>
    </row>
    <row r="21" spans="1:23" ht="15.75" customHeight="1">
      <c r="A21" s="191" t="s">
        <v>84</v>
      </c>
      <c r="B21" s="191"/>
      <c r="C21" s="191"/>
      <c r="D21" s="191"/>
      <c r="E21" s="28">
        <f>E20/160</f>
        <v>0.3</v>
      </c>
      <c r="F21" s="28">
        <f t="shared" ref="F21:K21" si="15">F20/160</f>
        <v>3</v>
      </c>
      <c r="G21" s="28">
        <f t="shared" si="15"/>
        <v>2.7</v>
      </c>
      <c r="H21" s="28">
        <f t="shared" si="15"/>
        <v>1.5</v>
      </c>
      <c r="I21" s="28">
        <f t="shared" si="15"/>
        <v>1.5</v>
      </c>
      <c r="J21" s="28">
        <f t="shared" si="15"/>
        <v>5.4</v>
      </c>
      <c r="K21" s="28">
        <f t="shared" si="15"/>
        <v>9</v>
      </c>
      <c r="M21" s="79"/>
      <c r="N21" s="79"/>
      <c r="O21" s="79"/>
      <c r="P21" s="79"/>
      <c r="Q21" s="79"/>
      <c r="R21" s="79"/>
      <c r="S21" s="79"/>
      <c r="T21" s="79"/>
      <c r="U21" s="79"/>
      <c r="V21" s="79"/>
      <c r="W21" s="79"/>
    </row>
    <row r="22" spans="1:23" ht="15.75" customHeight="1">
      <c r="E22" s="2"/>
      <c r="F22" s="2"/>
      <c r="G22" s="2"/>
      <c r="H22" s="2"/>
      <c r="I22" s="2"/>
      <c r="J22" s="2"/>
      <c r="K22" s="3"/>
    </row>
    <row r="23" spans="1:23" ht="15.75" customHeight="1"/>
    <row r="24" spans="1:23" ht="15.75" customHeight="1">
      <c r="A24" s="2"/>
      <c r="B24" s="2"/>
      <c r="C24" s="2"/>
      <c r="D24" s="2"/>
      <c r="E24" s="2"/>
      <c r="F24" s="2"/>
      <c r="G24" s="2"/>
      <c r="H24" s="2"/>
      <c r="I24" s="2"/>
      <c r="J24" s="2"/>
      <c r="K24" s="2"/>
    </row>
    <row r="25" spans="1:23" ht="15.75" customHeight="1">
      <c r="A25" s="2"/>
      <c r="B25" s="2"/>
      <c r="C25" s="2"/>
      <c r="D25" s="2"/>
      <c r="E25" s="2"/>
      <c r="F25" s="2"/>
      <c r="G25" s="2"/>
      <c r="H25" s="2"/>
      <c r="I25" s="2"/>
      <c r="J25" s="2"/>
      <c r="K25" s="2"/>
    </row>
    <row r="26" spans="1:23" ht="15.75" customHeight="1">
      <c r="A26" s="2"/>
      <c r="B26" s="2"/>
      <c r="C26" s="2"/>
      <c r="D26" s="2"/>
      <c r="E26" s="2"/>
      <c r="F26" s="2"/>
      <c r="G26" s="2"/>
      <c r="H26" s="2"/>
      <c r="I26" s="2"/>
      <c r="J26" s="2"/>
      <c r="K26" s="2"/>
    </row>
    <row r="27" spans="1:23" ht="15.75" customHeight="1">
      <c r="A27" s="2"/>
      <c r="B27" s="2"/>
      <c r="C27" s="2"/>
      <c r="D27" s="2"/>
      <c r="E27" s="2"/>
      <c r="F27" s="2"/>
      <c r="G27" s="2"/>
      <c r="H27" s="2"/>
      <c r="I27" s="2"/>
      <c r="J27" s="2"/>
      <c r="K27" s="2"/>
    </row>
    <row r="28" spans="1:23" ht="15.75" customHeight="1">
      <c r="A28" s="2"/>
      <c r="B28" s="2"/>
      <c r="C28" s="2"/>
      <c r="D28" s="2"/>
      <c r="E28" s="2"/>
      <c r="F28" s="2"/>
      <c r="G28" s="2"/>
      <c r="H28" s="2"/>
      <c r="I28" s="2"/>
      <c r="J28" s="2"/>
      <c r="K28" s="2"/>
    </row>
    <row r="29" spans="1:23" ht="15.75" customHeight="1">
      <c r="A29" s="2"/>
      <c r="B29" s="2"/>
      <c r="C29" s="2"/>
      <c r="D29" s="2"/>
      <c r="E29" s="2"/>
      <c r="F29" s="2"/>
      <c r="G29" s="2"/>
      <c r="H29" s="2"/>
      <c r="I29" s="2"/>
      <c r="J29" s="2"/>
      <c r="K29" s="2"/>
    </row>
    <row r="30" spans="1:23" ht="15.75" customHeight="1">
      <c r="A30" s="2"/>
      <c r="B30" s="2"/>
      <c r="C30" s="2"/>
      <c r="D30" s="2"/>
      <c r="E30" s="2"/>
      <c r="F30" s="2"/>
      <c r="G30" s="2"/>
      <c r="H30" s="2"/>
      <c r="I30" s="2"/>
      <c r="J30" s="2"/>
      <c r="K30" s="2"/>
    </row>
    <row r="31" spans="1:23" ht="15.75" customHeight="1">
      <c r="A31" s="2"/>
      <c r="B31" s="2"/>
      <c r="C31" s="2"/>
      <c r="D31" s="2"/>
      <c r="E31" s="2"/>
      <c r="F31" s="2"/>
      <c r="G31" s="2"/>
      <c r="H31" s="2"/>
      <c r="I31" s="2"/>
      <c r="J31" s="2"/>
      <c r="K31" s="2"/>
    </row>
    <row r="32" spans="1:23" ht="15.75" customHeight="1">
      <c r="A32" s="2"/>
      <c r="B32" s="2"/>
      <c r="C32" s="2"/>
      <c r="D32" s="2"/>
      <c r="E32" s="2"/>
      <c r="F32" s="2"/>
      <c r="G32" s="2"/>
      <c r="H32" s="2"/>
      <c r="I32" s="2"/>
      <c r="J32" s="2"/>
      <c r="K32" s="2"/>
    </row>
    <row r="33" spans="1:11" ht="15.75" customHeight="1">
      <c r="A33" s="2"/>
      <c r="B33" s="2"/>
      <c r="C33" s="2"/>
      <c r="D33" s="2"/>
      <c r="E33" s="2"/>
      <c r="F33" s="2"/>
      <c r="G33" s="2"/>
      <c r="H33" s="2"/>
      <c r="I33" s="2"/>
      <c r="J33" s="2"/>
      <c r="K33" s="2"/>
    </row>
    <row r="34" spans="1:11" ht="15.75" customHeight="1">
      <c r="A34" s="2"/>
      <c r="B34" s="2"/>
      <c r="C34" s="2"/>
      <c r="D34" s="2"/>
      <c r="E34" s="2"/>
      <c r="F34" s="2"/>
      <c r="G34" s="2"/>
      <c r="H34" s="2"/>
      <c r="I34" s="2"/>
      <c r="J34" s="2"/>
      <c r="K34" s="2"/>
    </row>
    <row r="35" spans="1:11" ht="15.75" customHeight="1">
      <c r="A35" s="2"/>
      <c r="B35" s="2"/>
      <c r="C35" s="2"/>
      <c r="D35" s="2"/>
      <c r="E35" s="2"/>
      <c r="F35" s="2"/>
      <c r="G35" s="2"/>
      <c r="H35" s="2"/>
      <c r="I35" s="2"/>
      <c r="J35" s="2"/>
      <c r="K35" s="2"/>
    </row>
    <row r="36" spans="1:11" ht="15.75" customHeight="1">
      <c r="A36" s="2"/>
      <c r="B36" s="2"/>
      <c r="C36" s="2"/>
      <c r="D36" s="2"/>
      <c r="E36" s="2"/>
      <c r="F36" s="2"/>
      <c r="G36" s="2"/>
      <c r="H36" s="2"/>
      <c r="I36" s="2"/>
      <c r="J36" s="2"/>
      <c r="K36" s="2"/>
    </row>
    <row r="37" spans="1:11" ht="15.75" customHeight="1">
      <c r="A37" s="2"/>
      <c r="B37" s="2"/>
      <c r="C37" s="2"/>
      <c r="D37" s="2"/>
      <c r="E37" s="2"/>
      <c r="F37" s="2"/>
      <c r="G37" s="2"/>
      <c r="H37" s="2"/>
      <c r="I37" s="2"/>
      <c r="J37" s="2"/>
      <c r="K37" s="2"/>
    </row>
    <row r="38" spans="1:11" ht="15.75" customHeight="1">
      <c r="A38" s="2"/>
      <c r="B38" s="2"/>
      <c r="C38" s="2"/>
      <c r="D38" s="2"/>
      <c r="E38" s="2"/>
      <c r="F38" s="2"/>
      <c r="G38" s="2"/>
      <c r="H38" s="2"/>
      <c r="I38" s="2"/>
      <c r="J38" s="2"/>
      <c r="K38" s="2"/>
    </row>
    <row r="39" spans="1:11" ht="15.75" customHeight="1">
      <c r="A39" s="2"/>
      <c r="B39" s="2"/>
      <c r="C39" s="2"/>
      <c r="D39" s="2"/>
      <c r="E39" s="2"/>
      <c r="F39" s="2"/>
      <c r="G39" s="2"/>
      <c r="H39" s="2"/>
      <c r="I39" s="2"/>
      <c r="J39" s="2"/>
      <c r="K39" s="2"/>
    </row>
    <row r="40" spans="1:11" ht="15.75" customHeight="1">
      <c r="A40" s="2"/>
      <c r="B40" s="2"/>
      <c r="C40" s="2"/>
      <c r="D40" s="2"/>
      <c r="E40" s="2"/>
      <c r="F40" s="2"/>
      <c r="G40" s="2"/>
      <c r="H40" s="2"/>
      <c r="I40" s="2"/>
      <c r="J40" s="2"/>
      <c r="K40" s="2"/>
    </row>
    <row r="41" spans="1:11" ht="15.75" customHeight="1">
      <c r="A41" s="2"/>
      <c r="B41" s="2"/>
      <c r="C41" s="2"/>
      <c r="D41" s="2"/>
      <c r="E41" s="2"/>
      <c r="F41" s="2"/>
      <c r="G41" s="2"/>
      <c r="H41" s="2"/>
      <c r="I41" s="2"/>
      <c r="J41" s="2"/>
      <c r="K41" s="2"/>
    </row>
    <row r="42" spans="1:11" ht="15.75" customHeight="1">
      <c r="A42" s="2"/>
      <c r="B42" s="2"/>
      <c r="C42" s="2"/>
      <c r="D42" s="2"/>
      <c r="E42" s="2"/>
      <c r="F42" s="2"/>
      <c r="G42" s="2"/>
      <c r="H42" s="2"/>
      <c r="I42" s="2"/>
      <c r="J42" s="2"/>
      <c r="K42" s="2"/>
    </row>
    <row r="43" spans="1:11" ht="15.75" customHeight="1">
      <c r="A43" s="2"/>
      <c r="B43" s="2"/>
      <c r="C43" s="2"/>
      <c r="D43" s="2"/>
      <c r="E43" s="2"/>
      <c r="F43" s="2"/>
      <c r="G43" s="2"/>
      <c r="H43" s="2"/>
      <c r="I43" s="2"/>
      <c r="J43" s="2"/>
      <c r="K43" s="2"/>
    </row>
    <row r="44" spans="1:11" ht="15.75" customHeight="1">
      <c r="A44" s="2"/>
      <c r="B44" s="2"/>
      <c r="C44" s="2"/>
      <c r="D44" s="2"/>
      <c r="E44" s="2"/>
      <c r="F44" s="2"/>
      <c r="G44" s="2"/>
      <c r="H44" s="2"/>
      <c r="I44" s="2"/>
      <c r="J44" s="2"/>
      <c r="K44" s="2"/>
    </row>
    <row r="45" spans="1:11" ht="15.75" customHeight="1">
      <c r="A45" s="2"/>
      <c r="B45" s="2"/>
      <c r="C45" s="2"/>
      <c r="D45" s="2"/>
      <c r="E45" s="2"/>
      <c r="F45" s="2"/>
      <c r="G45" s="2"/>
      <c r="H45" s="2"/>
      <c r="I45" s="2"/>
      <c r="J45" s="2"/>
      <c r="K45" s="2"/>
    </row>
    <row r="46" spans="1:11" ht="15.75" customHeight="1">
      <c r="A46" s="2"/>
      <c r="B46" s="2"/>
      <c r="C46" s="2"/>
      <c r="D46" s="2"/>
      <c r="E46" s="2"/>
      <c r="F46" s="2"/>
      <c r="G46" s="2"/>
      <c r="H46" s="2"/>
      <c r="I46" s="2"/>
      <c r="J46" s="2"/>
      <c r="K46" s="2"/>
    </row>
    <row r="47" spans="1:11" ht="15.75" customHeight="1">
      <c r="A47" s="2"/>
      <c r="B47" s="2"/>
      <c r="C47" s="2"/>
      <c r="D47" s="2"/>
      <c r="E47" s="2"/>
      <c r="F47" s="2"/>
      <c r="G47" s="2"/>
      <c r="H47" s="2"/>
      <c r="I47" s="2"/>
      <c r="J47" s="2"/>
      <c r="K47" s="2"/>
    </row>
    <row r="48" spans="1:11" ht="15.75" customHeight="1">
      <c r="A48" s="2"/>
      <c r="B48" s="2"/>
      <c r="C48" s="2"/>
      <c r="D48" s="2"/>
      <c r="E48" s="2"/>
      <c r="F48" s="2"/>
      <c r="G48" s="2"/>
      <c r="H48" s="2"/>
      <c r="I48" s="2"/>
      <c r="J48" s="2"/>
      <c r="K48" s="2"/>
    </row>
    <row r="49" spans="1:11" ht="15.75" customHeight="1">
      <c r="A49" s="2"/>
      <c r="B49" s="2"/>
      <c r="C49" s="2"/>
      <c r="D49" s="2"/>
      <c r="E49" s="2"/>
      <c r="F49" s="2"/>
      <c r="G49" s="2"/>
      <c r="H49" s="2"/>
      <c r="I49" s="2"/>
      <c r="J49" s="2"/>
      <c r="K49" s="2"/>
    </row>
    <row r="50" spans="1:11" ht="15.75" customHeight="1">
      <c r="A50" s="2"/>
      <c r="B50" s="2"/>
      <c r="C50" s="2"/>
      <c r="D50" s="2"/>
      <c r="E50" s="2"/>
      <c r="F50" s="2"/>
      <c r="G50" s="2"/>
      <c r="H50" s="2"/>
      <c r="I50" s="2"/>
      <c r="J50" s="2"/>
      <c r="K50" s="2"/>
    </row>
    <row r="51" spans="1:11" ht="15.75" customHeight="1">
      <c r="A51" s="2"/>
      <c r="B51" s="2"/>
      <c r="C51" s="2"/>
      <c r="D51" s="2"/>
      <c r="E51" s="2"/>
      <c r="F51" s="2"/>
      <c r="G51" s="2"/>
      <c r="H51" s="2"/>
      <c r="I51" s="2"/>
      <c r="J51" s="2"/>
      <c r="K51" s="2"/>
    </row>
    <row r="52" spans="1:11" ht="15.75" customHeight="1">
      <c r="A52" s="2"/>
      <c r="B52" s="2"/>
      <c r="C52" s="2"/>
      <c r="D52" s="2"/>
      <c r="E52" s="2"/>
      <c r="F52" s="2"/>
      <c r="G52" s="2"/>
      <c r="H52" s="2"/>
      <c r="I52" s="2"/>
      <c r="J52" s="2"/>
      <c r="K52" s="2"/>
    </row>
    <row r="53" spans="1:11" ht="15.75" customHeight="1">
      <c r="A53" s="2"/>
      <c r="B53" s="2"/>
      <c r="C53" s="2"/>
      <c r="D53" s="2"/>
      <c r="E53" s="2"/>
      <c r="F53" s="2"/>
      <c r="G53" s="2"/>
      <c r="H53" s="2"/>
      <c r="I53" s="2"/>
      <c r="J53" s="2"/>
      <c r="K53" s="2"/>
    </row>
    <row r="54" spans="1:11" ht="15.75" customHeight="1">
      <c r="A54" s="2"/>
      <c r="B54" s="2"/>
      <c r="C54" s="2"/>
      <c r="D54" s="2"/>
      <c r="E54" s="2"/>
      <c r="F54" s="2"/>
      <c r="G54" s="2"/>
      <c r="H54" s="2"/>
      <c r="I54" s="2"/>
      <c r="J54" s="2"/>
      <c r="K54" s="2"/>
    </row>
    <row r="55" spans="1:11" ht="15.75" customHeight="1">
      <c r="A55" s="2"/>
      <c r="B55" s="2"/>
      <c r="C55" s="2"/>
      <c r="D55" s="2"/>
      <c r="E55" s="2"/>
      <c r="F55" s="2"/>
      <c r="G55" s="2"/>
      <c r="H55" s="2"/>
      <c r="I55" s="2"/>
      <c r="J55" s="2"/>
      <c r="K55" s="2"/>
    </row>
    <row r="56" spans="1:11" ht="15.75" customHeight="1">
      <c r="A56" s="2"/>
      <c r="B56" s="2"/>
      <c r="C56" s="2"/>
      <c r="D56" s="2"/>
      <c r="E56" s="2"/>
      <c r="F56" s="2"/>
      <c r="G56" s="2"/>
      <c r="H56" s="2"/>
      <c r="I56" s="2"/>
      <c r="J56" s="2"/>
      <c r="K56" s="2"/>
    </row>
    <row r="57" spans="1:11" ht="15.75" customHeight="1">
      <c r="A57" s="2"/>
      <c r="B57" s="2"/>
      <c r="C57" s="2"/>
      <c r="D57" s="2"/>
      <c r="E57" s="2"/>
      <c r="F57" s="2"/>
      <c r="G57" s="2"/>
      <c r="H57" s="2"/>
      <c r="I57" s="2"/>
      <c r="J57" s="2"/>
      <c r="K57" s="2"/>
    </row>
    <row r="58" spans="1:11" ht="15.75" customHeight="1">
      <c r="A58" s="2"/>
      <c r="B58" s="2"/>
      <c r="C58" s="2"/>
      <c r="D58" s="2"/>
      <c r="E58" s="2"/>
      <c r="F58" s="2"/>
      <c r="G58" s="2"/>
      <c r="H58" s="2"/>
      <c r="I58" s="2"/>
      <c r="J58" s="2"/>
      <c r="K58" s="2"/>
    </row>
    <row r="59" spans="1:11" ht="15.75" customHeight="1">
      <c r="A59" s="2"/>
      <c r="B59" s="2"/>
      <c r="C59" s="2"/>
      <c r="D59" s="2"/>
      <c r="E59" s="2"/>
      <c r="F59" s="2"/>
      <c r="G59" s="2"/>
      <c r="H59" s="2"/>
      <c r="I59" s="2"/>
      <c r="J59" s="2"/>
      <c r="K59" s="2"/>
    </row>
    <row r="60" spans="1:11" ht="15.75" customHeight="1">
      <c r="A60" s="2"/>
      <c r="B60" s="2"/>
      <c r="C60" s="2"/>
      <c r="D60" s="2"/>
      <c r="E60" s="2"/>
      <c r="F60" s="2"/>
      <c r="G60" s="2"/>
      <c r="H60" s="2"/>
      <c r="I60" s="2"/>
      <c r="J60" s="2"/>
      <c r="K60" s="2"/>
    </row>
    <row r="61" spans="1:11" ht="15.75" customHeight="1">
      <c r="A61" s="2"/>
      <c r="B61" s="2"/>
      <c r="C61" s="2"/>
      <c r="D61" s="2"/>
      <c r="E61" s="2"/>
      <c r="F61" s="2"/>
      <c r="G61" s="2"/>
      <c r="H61" s="2"/>
      <c r="I61" s="2"/>
      <c r="J61" s="2"/>
      <c r="K61" s="2"/>
    </row>
    <row r="62" spans="1:11" ht="15.75" customHeight="1">
      <c r="A62" s="2"/>
      <c r="B62" s="2"/>
      <c r="C62" s="2"/>
      <c r="D62" s="2"/>
      <c r="E62" s="2"/>
      <c r="F62" s="2"/>
      <c r="G62" s="2"/>
      <c r="H62" s="2"/>
      <c r="I62" s="2"/>
      <c r="J62" s="2"/>
      <c r="K62" s="2"/>
    </row>
    <row r="63" spans="1:11" ht="15.75" customHeight="1">
      <c r="A63" s="2"/>
      <c r="B63" s="2"/>
      <c r="C63" s="2"/>
      <c r="D63" s="2"/>
      <c r="E63" s="2"/>
      <c r="F63" s="2"/>
      <c r="G63" s="2"/>
      <c r="H63" s="2"/>
      <c r="I63" s="2"/>
      <c r="J63" s="2"/>
      <c r="K63" s="2"/>
    </row>
    <row r="64" spans="1:11" ht="15.75" customHeight="1">
      <c r="A64" s="2"/>
      <c r="B64" s="2"/>
      <c r="C64" s="2"/>
      <c r="D64" s="2"/>
      <c r="E64" s="2"/>
      <c r="F64" s="2"/>
      <c r="G64" s="2"/>
      <c r="H64" s="2"/>
      <c r="I64" s="2"/>
      <c r="J64" s="2"/>
      <c r="K64" s="2"/>
    </row>
    <row r="65" spans="1:11" ht="15.75" customHeight="1">
      <c r="A65" s="2"/>
      <c r="B65" s="2"/>
      <c r="C65" s="2"/>
      <c r="D65" s="2"/>
      <c r="E65" s="2"/>
      <c r="F65" s="2"/>
      <c r="G65" s="2"/>
      <c r="H65" s="2"/>
      <c r="I65" s="2"/>
      <c r="J65" s="2"/>
      <c r="K65" s="2"/>
    </row>
    <row r="66" spans="1:11" ht="15.75" customHeight="1">
      <c r="A66" s="2"/>
      <c r="B66" s="2"/>
      <c r="C66" s="2"/>
      <c r="D66" s="2"/>
      <c r="E66" s="2"/>
      <c r="F66" s="2"/>
      <c r="G66" s="2"/>
      <c r="H66" s="2"/>
      <c r="I66" s="2"/>
      <c r="J66" s="2"/>
      <c r="K66" s="2"/>
    </row>
    <row r="67" spans="1:11" ht="15.75" customHeight="1">
      <c r="A67" s="2"/>
      <c r="B67" s="2"/>
      <c r="C67" s="2"/>
      <c r="D67" s="2"/>
      <c r="E67" s="2"/>
      <c r="F67" s="2"/>
      <c r="G67" s="2"/>
      <c r="H67" s="2"/>
      <c r="I67" s="2"/>
      <c r="J67" s="2"/>
      <c r="K67" s="2"/>
    </row>
    <row r="68" spans="1:11" ht="15.75" customHeight="1">
      <c r="A68" s="2"/>
      <c r="B68" s="2"/>
      <c r="C68" s="2"/>
      <c r="D68" s="2"/>
      <c r="E68" s="2"/>
      <c r="F68" s="2"/>
      <c r="G68" s="2"/>
      <c r="H68" s="2"/>
      <c r="I68" s="2"/>
      <c r="J68" s="2"/>
      <c r="K68" s="2"/>
    </row>
    <row r="69" spans="1:11" ht="15.75" customHeight="1">
      <c r="A69" s="2"/>
      <c r="B69" s="2"/>
      <c r="C69" s="2"/>
      <c r="D69" s="2"/>
      <c r="E69" s="2"/>
      <c r="F69" s="2"/>
      <c r="G69" s="2"/>
      <c r="H69" s="2"/>
      <c r="I69" s="2"/>
      <c r="J69" s="2"/>
      <c r="K69" s="2"/>
    </row>
    <row r="70" spans="1:11" ht="15.75" customHeight="1">
      <c r="A70" s="2"/>
      <c r="B70" s="2"/>
      <c r="C70" s="2"/>
      <c r="D70" s="2"/>
      <c r="E70" s="2"/>
      <c r="F70" s="2"/>
      <c r="G70" s="2"/>
      <c r="H70" s="2"/>
      <c r="I70" s="2"/>
      <c r="J70" s="2"/>
      <c r="K70" s="2"/>
    </row>
    <row r="71" spans="1:11" ht="15.75" customHeight="1">
      <c r="A71" s="2"/>
      <c r="B71" s="2"/>
      <c r="C71" s="2"/>
      <c r="D71" s="2"/>
      <c r="E71" s="2"/>
      <c r="F71" s="2"/>
      <c r="G71" s="2"/>
      <c r="H71" s="2"/>
      <c r="I71" s="2"/>
      <c r="J71" s="2"/>
      <c r="K71" s="2"/>
    </row>
    <row r="72" spans="1:11" ht="15.75" customHeight="1">
      <c r="A72" s="2"/>
      <c r="B72" s="2"/>
      <c r="C72" s="2"/>
      <c r="D72" s="2"/>
      <c r="E72" s="2"/>
      <c r="F72" s="2"/>
      <c r="G72" s="2"/>
      <c r="H72" s="2"/>
      <c r="I72" s="2"/>
      <c r="J72" s="2"/>
      <c r="K72" s="2"/>
    </row>
    <row r="73" spans="1:11" ht="15.75" customHeight="1">
      <c r="A73" s="2"/>
      <c r="B73" s="2"/>
      <c r="C73" s="2"/>
      <c r="D73" s="2"/>
      <c r="E73" s="2"/>
      <c r="F73" s="2"/>
      <c r="G73" s="2"/>
      <c r="H73" s="2"/>
      <c r="I73" s="2"/>
      <c r="J73" s="2"/>
      <c r="K73" s="2"/>
    </row>
    <row r="74" spans="1:11" ht="15.75" customHeight="1">
      <c r="A74" s="2"/>
      <c r="B74" s="2"/>
      <c r="C74" s="2"/>
      <c r="D74" s="2"/>
      <c r="E74" s="2"/>
      <c r="F74" s="2"/>
      <c r="G74" s="2"/>
      <c r="H74" s="2"/>
      <c r="I74" s="2"/>
      <c r="J74" s="2"/>
      <c r="K74" s="2"/>
    </row>
    <row r="75" spans="1:11" ht="15.75" customHeight="1">
      <c r="A75" s="2"/>
      <c r="B75" s="2"/>
      <c r="C75" s="2"/>
      <c r="D75" s="2"/>
      <c r="E75" s="2"/>
      <c r="F75" s="2"/>
      <c r="G75" s="2"/>
      <c r="H75" s="2"/>
      <c r="I75" s="2"/>
      <c r="J75" s="2"/>
      <c r="K75" s="2"/>
    </row>
    <row r="76" spans="1:11" ht="15.75" customHeight="1">
      <c r="A76" s="2"/>
      <c r="B76" s="2"/>
      <c r="C76" s="2"/>
      <c r="D76" s="2"/>
      <c r="E76" s="2"/>
      <c r="F76" s="2"/>
      <c r="G76" s="2"/>
      <c r="H76" s="2"/>
      <c r="I76" s="2"/>
      <c r="J76" s="2"/>
      <c r="K76" s="2"/>
    </row>
    <row r="77" spans="1:11" ht="15.75" customHeight="1">
      <c r="A77" s="2"/>
      <c r="B77" s="2"/>
      <c r="C77" s="2"/>
      <c r="D77" s="2"/>
      <c r="E77" s="2"/>
      <c r="F77" s="2"/>
      <c r="G77" s="2"/>
      <c r="H77" s="2"/>
      <c r="I77" s="2"/>
      <c r="J77" s="2"/>
      <c r="K77" s="2"/>
    </row>
    <row r="78" spans="1:11" ht="15.75" customHeight="1">
      <c r="A78" s="2"/>
      <c r="B78" s="2"/>
      <c r="C78" s="2"/>
      <c r="D78" s="2"/>
      <c r="E78" s="2"/>
      <c r="F78" s="2"/>
      <c r="G78" s="2"/>
      <c r="H78" s="2"/>
      <c r="I78" s="2"/>
      <c r="J78" s="2"/>
      <c r="K78" s="2"/>
    </row>
    <row r="79" spans="1:11" ht="15.75" customHeight="1">
      <c r="A79" s="2"/>
      <c r="B79" s="2"/>
      <c r="C79" s="2"/>
      <c r="D79" s="2"/>
      <c r="E79" s="2"/>
      <c r="F79" s="2"/>
      <c r="G79" s="2"/>
      <c r="H79" s="2"/>
      <c r="I79" s="2"/>
      <c r="J79" s="2"/>
      <c r="K79" s="2"/>
    </row>
    <row r="80" spans="1:11" ht="15.75" customHeight="1">
      <c r="A80" s="2"/>
      <c r="B80" s="2"/>
      <c r="C80" s="2"/>
      <c r="D80" s="2"/>
      <c r="E80" s="2"/>
      <c r="F80" s="2"/>
      <c r="G80" s="2"/>
      <c r="H80" s="2"/>
      <c r="I80" s="2"/>
      <c r="J80" s="2"/>
      <c r="K80" s="2"/>
    </row>
    <row r="81" spans="1:11" ht="15.75" customHeight="1">
      <c r="A81" s="2"/>
      <c r="B81" s="2"/>
      <c r="C81" s="2"/>
      <c r="D81" s="2"/>
      <c r="E81" s="2"/>
      <c r="F81" s="2"/>
      <c r="G81" s="2"/>
      <c r="H81" s="2"/>
      <c r="I81" s="2"/>
      <c r="J81" s="2"/>
      <c r="K81" s="2"/>
    </row>
    <row r="82" spans="1:11" ht="15.75" customHeight="1">
      <c r="A82" s="2"/>
      <c r="B82" s="2"/>
      <c r="C82" s="2"/>
      <c r="D82" s="2"/>
      <c r="E82" s="2"/>
      <c r="F82" s="2"/>
      <c r="G82" s="2"/>
      <c r="H82" s="2"/>
      <c r="I82" s="2"/>
      <c r="J82" s="2"/>
      <c r="K82" s="2"/>
    </row>
    <row r="83" spans="1:11" ht="15.75" customHeight="1">
      <c r="A83" s="2"/>
      <c r="B83" s="2"/>
      <c r="C83" s="2"/>
      <c r="D83" s="2"/>
      <c r="E83" s="2"/>
      <c r="F83" s="2"/>
      <c r="G83" s="2"/>
      <c r="H83" s="2"/>
      <c r="I83" s="2"/>
      <c r="J83" s="2"/>
      <c r="K83" s="2"/>
    </row>
    <row r="84" spans="1:11" ht="15.75" customHeight="1">
      <c r="A84" s="2"/>
      <c r="B84" s="2"/>
      <c r="C84" s="2"/>
      <c r="D84" s="2"/>
      <c r="E84" s="2"/>
      <c r="F84" s="2"/>
      <c r="G84" s="2"/>
      <c r="H84" s="2"/>
      <c r="I84" s="2"/>
      <c r="J84" s="2"/>
      <c r="K84" s="2"/>
    </row>
    <row r="85" spans="1:11" ht="15.75" customHeight="1">
      <c r="A85" s="2"/>
      <c r="B85" s="2"/>
      <c r="C85" s="2"/>
      <c r="D85" s="2"/>
      <c r="E85" s="2"/>
      <c r="F85" s="2"/>
      <c r="G85" s="2"/>
      <c r="H85" s="2"/>
      <c r="I85" s="2"/>
      <c r="J85" s="2"/>
      <c r="K85" s="2"/>
    </row>
    <row r="86" spans="1:11" ht="15.75" customHeight="1">
      <c r="A86" s="2"/>
      <c r="B86" s="2"/>
      <c r="C86" s="2"/>
      <c r="D86" s="2"/>
      <c r="E86" s="2"/>
      <c r="F86" s="2"/>
      <c r="G86" s="2"/>
      <c r="H86" s="2"/>
      <c r="I86" s="2"/>
      <c r="J86" s="2"/>
      <c r="K86" s="2"/>
    </row>
    <row r="87" spans="1:11" ht="15.75" customHeight="1">
      <c r="A87" s="2"/>
      <c r="B87" s="2"/>
      <c r="C87" s="2"/>
      <c r="D87" s="2"/>
      <c r="E87" s="2"/>
      <c r="F87" s="2"/>
      <c r="G87" s="2"/>
      <c r="H87" s="2"/>
      <c r="I87" s="2"/>
      <c r="J87" s="2"/>
      <c r="K87" s="2"/>
    </row>
    <row r="88" spans="1:11" ht="15.75" customHeight="1">
      <c r="A88" s="2"/>
      <c r="B88" s="2"/>
      <c r="C88" s="2"/>
      <c r="D88" s="2"/>
      <c r="E88" s="2"/>
      <c r="F88" s="2"/>
      <c r="G88" s="2"/>
      <c r="H88" s="2"/>
      <c r="I88" s="2"/>
      <c r="J88" s="2"/>
      <c r="K88" s="2"/>
    </row>
    <row r="89" spans="1:11" ht="15.75" customHeight="1">
      <c r="A89" s="2"/>
      <c r="B89" s="2"/>
      <c r="C89" s="2"/>
      <c r="D89" s="2"/>
      <c r="E89" s="2"/>
      <c r="F89" s="2"/>
      <c r="G89" s="2"/>
      <c r="H89" s="2"/>
      <c r="I89" s="2"/>
      <c r="J89" s="2"/>
      <c r="K89" s="2"/>
    </row>
    <row r="90" spans="1:11" ht="15.75" customHeight="1">
      <c r="A90" s="2"/>
      <c r="B90" s="2"/>
      <c r="C90" s="2"/>
      <c r="D90" s="2"/>
      <c r="E90" s="2"/>
      <c r="F90" s="2"/>
      <c r="G90" s="2"/>
      <c r="H90" s="2"/>
      <c r="I90" s="2"/>
      <c r="J90" s="2"/>
      <c r="K90" s="2"/>
    </row>
    <row r="91" spans="1:11" ht="15.75" customHeight="1">
      <c r="A91" s="2"/>
      <c r="B91" s="2"/>
      <c r="C91" s="2"/>
      <c r="D91" s="2"/>
      <c r="E91" s="2"/>
      <c r="F91" s="2"/>
      <c r="G91" s="2"/>
      <c r="H91" s="2"/>
      <c r="I91" s="2"/>
      <c r="J91" s="2"/>
      <c r="K91" s="2"/>
    </row>
    <row r="92" spans="1:11" ht="15.75" customHeight="1">
      <c r="A92" s="2"/>
      <c r="B92" s="2"/>
      <c r="C92" s="2"/>
      <c r="D92" s="2"/>
      <c r="E92" s="2"/>
      <c r="F92" s="2"/>
      <c r="G92" s="2"/>
      <c r="H92" s="2"/>
      <c r="I92" s="2"/>
      <c r="J92" s="2"/>
      <c r="K92" s="2"/>
    </row>
    <row r="93" spans="1:11" ht="15.75" customHeight="1">
      <c r="A93" s="2"/>
      <c r="B93" s="2"/>
      <c r="C93" s="2"/>
      <c r="D93" s="2"/>
      <c r="E93" s="2"/>
      <c r="F93" s="2"/>
      <c r="G93" s="2"/>
      <c r="H93" s="2"/>
      <c r="I93" s="2"/>
      <c r="J93" s="2"/>
      <c r="K93" s="2"/>
    </row>
    <row r="94" spans="1:11" ht="15.75" customHeight="1">
      <c r="A94" s="2"/>
      <c r="B94" s="2"/>
      <c r="C94" s="2"/>
      <c r="D94" s="2"/>
      <c r="E94" s="2"/>
      <c r="F94" s="2"/>
      <c r="G94" s="2"/>
      <c r="H94" s="2"/>
      <c r="I94" s="2"/>
      <c r="J94" s="2"/>
      <c r="K94" s="2"/>
    </row>
    <row r="95" spans="1:11" ht="15.75" customHeight="1">
      <c r="A95" s="2"/>
      <c r="B95" s="2"/>
      <c r="C95" s="2"/>
      <c r="D95" s="2"/>
      <c r="E95" s="2"/>
      <c r="F95" s="2"/>
      <c r="G95" s="2"/>
      <c r="H95" s="2"/>
      <c r="I95" s="2"/>
      <c r="J95" s="2"/>
      <c r="K95" s="2"/>
    </row>
    <row r="96" spans="1:11" ht="15.75" customHeight="1">
      <c r="A96" s="2"/>
      <c r="B96" s="2"/>
      <c r="C96" s="2"/>
      <c r="D96" s="2"/>
      <c r="E96" s="2"/>
      <c r="F96" s="2"/>
      <c r="G96" s="2"/>
      <c r="H96" s="2"/>
      <c r="I96" s="2"/>
      <c r="J96" s="2"/>
      <c r="K96" s="2"/>
    </row>
    <row r="97" spans="1:11" ht="15.75" customHeight="1">
      <c r="A97" s="2"/>
      <c r="B97" s="2"/>
      <c r="C97" s="2"/>
      <c r="D97" s="2"/>
      <c r="E97" s="2"/>
      <c r="F97" s="2"/>
      <c r="G97" s="2"/>
      <c r="H97" s="2"/>
      <c r="I97" s="2"/>
      <c r="J97" s="2"/>
      <c r="K97" s="2"/>
    </row>
    <row r="98" spans="1:11" ht="15.75" customHeight="1">
      <c r="A98" s="2"/>
      <c r="B98" s="2"/>
      <c r="C98" s="2"/>
      <c r="D98" s="2"/>
      <c r="E98" s="2"/>
      <c r="F98" s="2"/>
      <c r="G98" s="2"/>
      <c r="H98" s="2"/>
      <c r="I98" s="2"/>
      <c r="J98" s="2"/>
      <c r="K98" s="2"/>
    </row>
    <row r="99" spans="1:11" ht="15.75" customHeight="1">
      <c r="A99" s="2"/>
      <c r="B99" s="2"/>
      <c r="C99" s="2"/>
      <c r="D99" s="2"/>
      <c r="E99" s="2"/>
      <c r="F99" s="2"/>
      <c r="G99" s="2"/>
      <c r="H99" s="2"/>
      <c r="I99" s="2"/>
      <c r="J99" s="2"/>
      <c r="K99" s="2"/>
    </row>
    <row r="100" spans="1:11" ht="15.75" customHeight="1">
      <c r="A100" s="2"/>
      <c r="B100" s="2"/>
      <c r="C100" s="2"/>
      <c r="D100" s="2"/>
      <c r="E100" s="2"/>
      <c r="F100" s="2"/>
      <c r="G100" s="2"/>
      <c r="H100" s="2"/>
      <c r="I100" s="2"/>
      <c r="J100" s="2"/>
      <c r="K100" s="2"/>
    </row>
    <row r="101" spans="1:11" ht="15.75" customHeight="1">
      <c r="A101" s="2"/>
      <c r="B101" s="2"/>
      <c r="C101" s="2"/>
      <c r="D101" s="2"/>
      <c r="E101" s="2"/>
      <c r="F101" s="2"/>
      <c r="G101" s="2"/>
      <c r="H101" s="2"/>
      <c r="I101" s="2"/>
      <c r="J101" s="2"/>
      <c r="K101" s="2"/>
    </row>
    <row r="102" spans="1:11" ht="15.75" customHeight="1">
      <c r="A102" s="2"/>
      <c r="B102" s="2"/>
      <c r="C102" s="2"/>
      <c r="D102" s="2"/>
      <c r="E102" s="2"/>
      <c r="F102" s="2"/>
      <c r="G102" s="2"/>
      <c r="H102" s="2"/>
      <c r="I102" s="2"/>
      <c r="J102" s="2"/>
      <c r="K102" s="2"/>
    </row>
    <row r="103" spans="1:11" ht="15.75" customHeight="1">
      <c r="A103" s="2"/>
      <c r="B103" s="2"/>
      <c r="C103" s="2"/>
      <c r="D103" s="2"/>
      <c r="E103" s="2"/>
      <c r="F103" s="2"/>
      <c r="G103" s="2"/>
      <c r="H103" s="2"/>
      <c r="I103" s="2"/>
      <c r="J103" s="2"/>
      <c r="K103" s="2"/>
    </row>
    <row r="104" spans="1:11" ht="15.75" customHeight="1">
      <c r="A104" s="2"/>
      <c r="B104" s="2"/>
      <c r="C104" s="2"/>
      <c r="D104" s="2"/>
      <c r="E104" s="2"/>
      <c r="F104" s="2"/>
      <c r="G104" s="2"/>
      <c r="H104" s="2"/>
      <c r="I104" s="2"/>
      <c r="J104" s="2"/>
      <c r="K104" s="2"/>
    </row>
    <row r="105" spans="1:11" ht="15.75" customHeight="1">
      <c r="A105" s="2"/>
      <c r="B105" s="2"/>
      <c r="C105" s="2"/>
      <c r="D105" s="2"/>
      <c r="E105" s="2"/>
      <c r="F105" s="2"/>
      <c r="G105" s="2"/>
      <c r="H105" s="2"/>
      <c r="I105" s="2"/>
      <c r="J105" s="2"/>
      <c r="K105" s="2"/>
    </row>
    <row r="106" spans="1:11" ht="15.75" customHeight="1">
      <c r="A106" s="2"/>
      <c r="B106" s="2"/>
      <c r="C106" s="2"/>
      <c r="D106" s="2"/>
      <c r="E106" s="2"/>
      <c r="F106" s="2"/>
      <c r="G106" s="2"/>
      <c r="H106" s="2"/>
      <c r="I106" s="2"/>
      <c r="J106" s="2"/>
      <c r="K106" s="2"/>
    </row>
    <row r="107" spans="1:11" ht="15.75" customHeight="1">
      <c r="A107" s="2"/>
      <c r="B107" s="2"/>
      <c r="C107" s="2"/>
      <c r="D107" s="2"/>
      <c r="E107" s="2"/>
      <c r="F107" s="2"/>
      <c r="G107" s="2"/>
      <c r="H107" s="2"/>
      <c r="I107" s="2"/>
      <c r="J107" s="2"/>
      <c r="K107" s="2"/>
    </row>
    <row r="108" spans="1:11" ht="15.75" customHeight="1">
      <c r="A108" s="2"/>
      <c r="B108" s="2"/>
      <c r="C108" s="2"/>
      <c r="D108" s="2"/>
      <c r="E108" s="2"/>
      <c r="F108" s="2"/>
      <c r="G108" s="2"/>
      <c r="H108" s="2"/>
      <c r="I108" s="2"/>
      <c r="J108" s="2"/>
      <c r="K108" s="2"/>
    </row>
    <row r="109" spans="1:11" ht="15.75" customHeight="1">
      <c r="A109" s="2"/>
      <c r="B109" s="2"/>
      <c r="C109" s="2"/>
      <c r="D109" s="2"/>
      <c r="E109" s="2"/>
      <c r="F109" s="2"/>
      <c r="G109" s="2"/>
      <c r="H109" s="2"/>
      <c r="I109" s="2"/>
      <c r="J109" s="2"/>
      <c r="K109" s="2"/>
    </row>
    <row r="110" spans="1:11" ht="15.75" customHeight="1">
      <c r="A110" s="2"/>
      <c r="B110" s="2"/>
      <c r="C110" s="2"/>
      <c r="D110" s="2"/>
      <c r="E110" s="2"/>
      <c r="F110" s="2"/>
      <c r="G110" s="2"/>
      <c r="H110" s="2"/>
      <c r="I110" s="2"/>
      <c r="J110" s="2"/>
      <c r="K110" s="2"/>
    </row>
    <row r="111" spans="1:11" ht="15.75" customHeight="1">
      <c r="A111" s="2"/>
      <c r="B111" s="2"/>
      <c r="C111" s="2"/>
      <c r="D111" s="2"/>
      <c r="E111" s="2"/>
      <c r="F111" s="2"/>
      <c r="G111" s="2"/>
      <c r="H111" s="2"/>
      <c r="I111" s="2"/>
      <c r="J111" s="2"/>
      <c r="K111" s="2"/>
    </row>
    <row r="112" spans="1:11" ht="15.75" customHeight="1">
      <c r="A112" s="2"/>
      <c r="B112" s="2"/>
      <c r="C112" s="2"/>
      <c r="D112" s="2"/>
      <c r="E112" s="2"/>
      <c r="F112" s="2"/>
      <c r="G112" s="2"/>
      <c r="H112" s="2"/>
      <c r="I112" s="2"/>
      <c r="J112" s="2"/>
      <c r="K112" s="2"/>
    </row>
    <row r="113" spans="1:11" ht="15.75" customHeight="1">
      <c r="A113" s="2"/>
      <c r="B113" s="2"/>
      <c r="C113" s="2"/>
      <c r="D113" s="2"/>
      <c r="E113" s="2"/>
      <c r="F113" s="2"/>
      <c r="G113" s="2"/>
      <c r="H113" s="2"/>
      <c r="I113" s="2"/>
      <c r="J113" s="2"/>
      <c r="K113" s="2"/>
    </row>
    <row r="114" spans="1:11" ht="15.75" customHeight="1">
      <c r="A114" s="2"/>
      <c r="B114" s="2"/>
      <c r="C114" s="2"/>
      <c r="D114" s="2"/>
      <c r="E114" s="2"/>
      <c r="F114" s="2"/>
      <c r="G114" s="2"/>
      <c r="H114" s="2"/>
      <c r="I114" s="2"/>
      <c r="J114" s="2"/>
      <c r="K114" s="2"/>
    </row>
    <row r="115" spans="1:11" ht="15.75" customHeight="1">
      <c r="A115" s="2"/>
      <c r="B115" s="2"/>
      <c r="C115" s="2"/>
      <c r="D115" s="2"/>
      <c r="E115" s="2"/>
      <c r="F115" s="2"/>
      <c r="G115" s="2"/>
      <c r="H115" s="2"/>
      <c r="I115" s="2"/>
      <c r="J115" s="2"/>
      <c r="K115" s="2"/>
    </row>
    <row r="116" spans="1:11" ht="15.75" customHeight="1">
      <c r="A116" s="2"/>
      <c r="B116" s="2"/>
      <c r="C116" s="2"/>
      <c r="D116" s="2"/>
      <c r="E116" s="2"/>
      <c r="F116" s="2"/>
      <c r="G116" s="2"/>
      <c r="H116" s="2"/>
      <c r="I116" s="2"/>
      <c r="J116" s="2"/>
      <c r="K116" s="2"/>
    </row>
    <row r="117" spans="1:11" ht="15.75" customHeight="1">
      <c r="A117" s="2"/>
      <c r="B117" s="2"/>
      <c r="C117" s="2"/>
      <c r="D117" s="2"/>
      <c r="E117" s="2"/>
      <c r="F117" s="2"/>
      <c r="G117" s="2"/>
      <c r="H117" s="2"/>
      <c r="I117" s="2"/>
      <c r="J117" s="2"/>
      <c r="K117" s="2"/>
    </row>
    <row r="118" spans="1:11" ht="15.75" customHeight="1">
      <c r="A118" s="2"/>
      <c r="B118" s="2"/>
      <c r="C118" s="2"/>
      <c r="D118" s="2"/>
      <c r="E118" s="2"/>
      <c r="F118" s="2"/>
      <c r="G118" s="2"/>
      <c r="H118" s="2"/>
      <c r="I118" s="2"/>
      <c r="J118" s="2"/>
      <c r="K118" s="2"/>
    </row>
    <row r="119" spans="1:11" ht="15.75" customHeight="1">
      <c r="A119" s="2"/>
      <c r="B119" s="2"/>
      <c r="C119" s="2"/>
      <c r="D119" s="2"/>
      <c r="E119" s="2"/>
      <c r="F119" s="2"/>
      <c r="G119" s="2"/>
      <c r="H119" s="2"/>
      <c r="I119" s="2"/>
      <c r="J119" s="2"/>
      <c r="K119" s="2"/>
    </row>
    <row r="120" spans="1:11" ht="15.75" customHeight="1">
      <c r="A120" s="2"/>
      <c r="B120" s="2"/>
      <c r="C120" s="2"/>
      <c r="D120" s="2"/>
      <c r="E120" s="2"/>
      <c r="F120" s="2"/>
      <c r="G120" s="2"/>
      <c r="H120" s="2"/>
      <c r="I120" s="2"/>
      <c r="J120" s="2"/>
      <c r="K120" s="2"/>
    </row>
    <row r="121" spans="1:11" ht="15.75" customHeight="1">
      <c r="A121" s="2"/>
      <c r="B121" s="2"/>
      <c r="C121" s="2"/>
      <c r="D121" s="2"/>
      <c r="E121" s="2"/>
      <c r="F121" s="2"/>
      <c r="G121" s="2"/>
      <c r="H121" s="2"/>
      <c r="I121" s="2"/>
      <c r="J121" s="2"/>
      <c r="K121" s="2"/>
    </row>
    <row r="122" spans="1:11" ht="15.75" customHeight="1">
      <c r="A122" s="2"/>
      <c r="B122" s="2"/>
      <c r="C122" s="2"/>
      <c r="D122" s="2"/>
      <c r="E122" s="2"/>
      <c r="F122" s="2"/>
      <c r="G122" s="2"/>
      <c r="H122" s="2"/>
      <c r="I122" s="2"/>
      <c r="J122" s="2"/>
      <c r="K122" s="2"/>
    </row>
    <row r="123" spans="1:11" ht="15.75" customHeight="1">
      <c r="A123" s="2"/>
      <c r="B123" s="2"/>
      <c r="C123" s="2"/>
      <c r="D123" s="2"/>
      <c r="E123" s="2"/>
      <c r="F123" s="2"/>
      <c r="G123" s="2"/>
      <c r="H123" s="2"/>
      <c r="I123" s="2"/>
      <c r="J123" s="2"/>
      <c r="K123" s="2"/>
    </row>
    <row r="124" spans="1:11" ht="15.75" customHeight="1">
      <c r="A124" s="2"/>
      <c r="B124" s="2"/>
      <c r="C124" s="2"/>
      <c r="D124" s="2"/>
      <c r="E124" s="2"/>
      <c r="F124" s="2"/>
      <c r="G124" s="2"/>
      <c r="H124" s="2"/>
      <c r="I124" s="2"/>
      <c r="J124" s="2"/>
      <c r="K124" s="2"/>
    </row>
    <row r="125" spans="1:11" ht="15.75" customHeight="1">
      <c r="A125" s="2"/>
      <c r="B125" s="2"/>
      <c r="C125" s="2"/>
      <c r="D125" s="2"/>
      <c r="E125" s="2"/>
      <c r="F125" s="2"/>
      <c r="G125" s="2"/>
      <c r="H125" s="2"/>
      <c r="I125" s="2"/>
      <c r="J125" s="2"/>
      <c r="K125" s="2"/>
    </row>
    <row r="126" spans="1:11" ht="15.75" customHeight="1">
      <c r="A126" s="2"/>
      <c r="B126" s="2"/>
      <c r="C126" s="2"/>
      <c r="D126" s="2"/>
      <c r="E126" s="2"/>
      <c r="F126" s="2"/>
      <c r="G126" s="2"/>
      <c r="H126" s="2"/>
      <c r="I126" s="2"/>
      <c r="J126" s="2"/>
      <c r="K126" s="2"/>
    </row>
    <row r="127" spans="1:11" ht="15.75" customHeight="1">
      <c r="A127" s="2"/>
      <c r="B127" s="2"/>
      <c r="C127" s="2"/>
      <c r="D127" s="2"/>
      <c r="E127" s="2"/>
      <c r="F127" s="2"/>
      <c r="G127" s="2"/>
      <c r="H127" s="2"/>
      <c r="I127" s="2"/>
      <c r="J127" s="2"/>
      <c r="K127" s="2"/>
    </row>
    <row r="128" spans="1:11" ht="15.75" customHeight="1">
      <c r="A128" s="2"/>
      <c r="B128" s="2"/>
      <c r="C128" s="2"/>
      <c r="D128" s="2"/>
      <c r="E128" s="2"/>
      <c r="F128" s="2"/>
      <c r="G128" s="2"/>
      <c r="H128" s="2"/>
      <c r="I128" s="2"/>
      <c r="J128" s="2"/>
      <c r="K128" s="2"/>
    </row>
    <row r="129" spans="1:11" ht="15.75" customHeight="1">
      <c r="A129" s="2"/>
      <c r="B129" s="2"/>
      <c r="C129" s="2"/>
      <c r="D129" s="2"/>
      <c r="E129" s="2"/>
      <c r="F129" s="2"/>
      <c r="G129" s="2"/>
      <c r="H129" s="2"/>
      <c r="I129" s="2"/>
      <c r="J129" s="2"/>
      <c r="K129" s="2"/>
    </row>
    <row r="130" spans="1:11" ht="15.75" customHeight="1">
      <c r="A130" s="2"/>
      <c r="B130" s="2"/>
      <c r="C130" s="2"/>
      <c r="D130" s="2"/>
      <c r="E130" s="2"/>
      <c r="F130" s="2"/>
      <c r="G130" s="2"/>
      <c r="H130" s="2"/>
      <c r="I130" s="2"/>
      <c r="J130" s="2"/>
      <c r="K130" s="2"/>
    </row>
    <row r="131" spans="1:11" ht="15.75" customHeight="1">
      <c r="A131" s="2"/>
      <c r="B131" s="2"/>
      <c r="C131" s="2"/>
      <c r="D131" s="2"/>
      <c r="E131" s="2"/>
      <c r="F131" s="2"/>
      <c r="G131" s="2"/>
      <c r="H131" s="2"/>
      <c r="I131" s="2"/>
      <c r="J131" s="2"/>
      <c r="K131" s="2"/>
    </row>
    <row r="132" spans="1:11" ht="15.75" customHeight="1">
      <c r="A132" s="2"/>
      <c r="B132" s="2"/>
      <c r="C132" s="2"/>
      <c r="D132" s="2"/>
      <c r="E132" s="2"/>
      <c r="F132" s="2"/>
      <c r="G132" s="2"/>
      <c r="H132" s="2"/>
      <c r="I132" s="2"/>
      <c r="J132" s="2"/>
      <c r="K132" s="2"/>
    </row>
    <row r="133" spans="1:11" ht="15.75" customHeight="1">
      <c r="A133" s="2"/>
      <c r="B133" s="2"/>
      <c r="C133" s="2"/>
      <c r="D133" s="2"/>
      <c r="E133" s="2"/>
      <c r="F133" s="2"/>
      <c r="G133" s="2"/>
      <c r="H133" s="2"/>
      <c r="I133" s="2"/>
      <c r="J133" s="2"/>
      <c r="K133" s="2"/>
    </row>
    <row r="134" spans="1:11" ht="15.75" customHeight="1">
      <c r="A134" s="2"/>
      <c r="B134" s="2"/>
      <c r="C134" s="2"/>
      <c r="D134" s="2"/>
      <c r="E134" s="2"/>
      <c r="F134" s="2"/>
      <c r="G134" s="2"/>
      <c r="H134" s="2"/>
      <c r="I134" s="2"/>
      <c r="J134" s="2"/>
      <c r="K134" s="2"/>
    </row>
    <row r="135" spans="1:11" ht="15.75" customHeight="1">
      <c r="A135" s="2"/>
      <c r="B135" s="2"/>
      <c r="C135" s="2"/>
      <c r="D135" s="2"/>
      <c r="E135" s="2"/>
      <c r="F135" s="2"/>
      <c r="G135" s="2"/>
      <c r="H135" s="2"/>
      <c r="I135" s="2"/>
      <c r="J135" s="2"/>
      <c r="K135" s="2"/>
    </row>
    <row r="136" spans="1:11" ht="15.75" customHeight="1">
      <c r="A136" s="2"/>
      <c r="B136" s="2"/>
      <c r="C136" s="2"/>
      <c r="D136" s="2"/>
      <c r="E136" s="2"/>
      <c r="F136" s="2"/>
      <c r="G136" s="2"/>
      <c r="H136" s="2"/>
      <c r="I136" s="2"/>
      <c r="J136" s="2"/>
      <c r="K136" s="2"/>
    </row>
    <row r="137" spans="1:11" ht="15.75" customHeight="1">
      <c r="A137" s="2"/>
      <c r="B137" s="2"/>
      <c r="C137" s="2"/>
      <c r="D137" s="2"/>
      <c r="E137" s="2"/>
      <c r="F137" s="2"/>
      <c r="G137" s="2"/>
      <c r="H137" s="2"/>
      <c r="I137" s="2"/>
      <c r="J137" s="2"/>
      <c r="K137" s="2"/>
    </row>
    <row r="138" spans="1:11" ht="15.75" customHeight="1">
      <c r="A138" s="2"/>
      <c r="B138" s="2"/>
      <c r="C138" s="2"/>
      <c r="D138" s="2"/>
      <c r="E138" s="2"/>
      <c r="F138" s="2"/>
      <c r="G138" s="2"/>
      <c r="H138" s="2"/>
      <c r="I138" s="2"/>
      <c r="J138" s="2"/>
      <c r="K138" s="2"/>
    </row>
    <row r="139" spans="1:11" ht="15.75" customHeight="1">
      <c r="A139" s="2"/>
      <c r="B139" s="2"/>
      <c r="C139" s="2"/>
      <c r="D139" s="2"/>
      <c r="E139" s="2"/>
      <c r="F139" s="2"/>
      <c r="G139" s="2"/>
      <c r="H139" s="2"/>
      <c r="I139" s="2"/>
      <c r="J139" s="2"/>
      <c r="K139" s="2"/>
    </row>
    <row r="140" spans="1:11" ht="15.75" customHeight="1">
      <c r="A140" s="2"/>
      <c r="B140" s="2"/>
      <c r="C140" s="2"/>
      <c r="D140" s="2"/>
      <c r="E140" s="2"/>
      <c r="F140" s="2"/>
      <c r="G140" s="2"/>
      <c r="H140" s="2"/>
      <c r="I140" s="2"/>
      <c r="J140" s="2"/>
      <c r="K140" s="2"/>
    </row>
    <row r="141" spans="1:11" ht="15.75" customHeight="1">
      <c r="A141" s="2"/>
      <c r="B141" s="2"/>
      <c r="C141" s="2"/>
      <c r="D141" s="2"/>
      <c r="E141" s="2"/>
      <c r="F141" s="2"/>
      <c r="G141" s="2"/>
      <c r="H141" s="2"/>
      <c r="I141" s="2"/>
      <c r="J141" s="2"/>
      <c r="K141" s="2"/>
    </row>
    <row r="142" spans="1:11" ht="15.75" customHeight="1">
      <c r="A142" s="2"/>
      <c r="B142" s="2"/>
      <c r="C142" s="2"/>
      <c r="D142" s="2"/>
      <c r="E142" s="2"/>
      <c r="F142" s="2"/>
      <c r="G142" s="2"/>
      <c r="H142" s="2"/>
      <c r="I142" s="2"/>
      <c r="J142" s="2"/>
      <c r="K142" s="2"/>
    </row>
    <row r="143" spans="1:11" ht="15.75" customHeight="1">
      <c r="A143" s="2"/>
      <c r="B143" s="2"/>
      <c r="C143" s="2"/>
      <c r="D143" s="2"/>
      <c r="E143" s="2"/>
      <c r="F143" s="2"/>
      <c r="G143" s="2"/>
      <c r="H143" s="2"/>
      <c r="I143" s="2"/>
      <c r="J143" s="2"/>
      <c r="K143" s="2"/>
    </row>
    <row r="144" spans="1:11" ht="15.75" customHeight="1">
      <c r="A144" s="2"/>
      <c r="B144" s="2"/>
      <c r="C144" s="2"/>
      <c r="D144" s="2"/>
      <c r="E144" s="2"/>
      <c r="F144" s="2"/>
      <c r="G144" s="2"/>
      <c r="H144" s="2"/>
      <c r="I144" s="2"/>
      <c r="J144" s="2"/>
      <c r="K144" s="2"/>
    </row>
    <row r="145" spans="1:11" ht="15.75" customHeight="1">
      <c r="A145" s="2"/>
      <c r="B145" s="2"/>
      <c r="C145" s="2"/>
      <c r="D145" s="2"/>
      <c r="E145" s="2"/>
      <c r="F145" s="2"/>
      <c r="G145" s="2"/>
      <c r="H145" s="2"/>
      <c r="I145" s="2"/>
      <c r="J145" s="2"/>
      <c r="K145" s="2"/>
    </row>
    <row r="146" spans="1:11" ht="15.75" customHeight="1">
      <c r="A146" s="2"/>
      <c r="B146" s="2"/>
      <c r="C146" s="2"/>
      <c r="D146" s="2"/>
      <c r="E146" s="2"/>
      <c r="F146" s="2"/>
      <c r="G146" s="2"/>
      <c r="H146" s="2"/>
      <c r="I146" s="2"/>
      <c r="J146" s="2"/>
      <c r="K146" s="2"/>
    </row>
    <row r="147" spans="1:11" ht="15.75" customHeight="1">
      <c r="A147" s="2"/>
      <c r="B147" s="2"/>
      <c r="C147" s="2"/>
      <c r="D147" s="2"/>
      <c r="E147" s="2"/>
      <c r="F147" s="2"/>
      <c r="G147" s="2"/>
      <c r="H147" s="2"/>
      <c r="I147" s="2"/>
      <c r="J147" s="2"/>
      <c r="K147" s="2"/>
    </row>
    <row r="148" spans="1:11" ht="15.75" customHeight="1">
      <c r="A148" s="2"/>
      <c r="B148" s="2"/>
      <c r="C148" s="2"/>
      <c r="D148" s="2"/>
      <c r="E148" s="2"/>
      <c r="F148" s="2"/>
      <c r="G148" s="2"/>
      <c r="H148" s="2"/>
      <c r="I148" s="2"/>
      <c r="J148" s="2"/>
      <c r="K148" s="2"/>
    </row>
    <row r="149" spans="1:11" ht="15.75" customHeight="1">
      <c r="A149" s="2"/>
      <c r="B149" s="2"/>
      <c r="C149" s="2"/>
      <c r="D149" s="2"/>
      <c r="E149" s="2"/>
      <c r="F149" s="2"/>
      <c r="G149" s="2"/>
      <c r="H149" s="2"/>
      <c r="I149" s="2"/>
      <c r="J149" s="2"/>
      <c r="K149" s="2"/>
    </row>
    <row r="150" spans="1:11" ht="15.75" customHeight="1">
      <c r="A150" s="2"/>
      <c r="B150" s="2"/>
      <c r="C150" s="2"/>
      <c r="D150" s="2"/>
      <c r="E150" s="2"/>
      <c r="F150" s="2"/>
      <c r="G150" s="2"/>
      <c r="H150" s="2"/>
      <c r="I150" s="2"/>
      <c r="J150" s="2"/>
      <c r="K150" s="2"/>
    </row>
    <row r="151" spans="1:11" ht="15.75" customHeight="1">
      <c r="A151" s="2"/>
      <c r="B151" s="2"/>
      <c r="C151" s="2"/>
      <c r="D151" s="2"/>
      <c r="E151" s="2"/>
      <c r="F151" s="2"/>
      <c r="G151" s="2"/>
      <c r="H151" s="2"/>
      <c r="I151" s="2"/>
      <c r="J151" s="2"/>
      <c r="K151" s="2"/>
    </row>
    <row r="152" spans="1:11" ht="15.75" customHeight="1">
      <c r="A152" s="2"/>
      <c r="B152" s="2"/>
      <c r="C152" s="2"/>
      <c r="D152" s="2"/>
      <c r="E152" s="2"/>
      <c r="F152" s="2"/>
      <c r="G152" s="2"/>
      <c r="H152" s="2"/>
      <c r="I152" s="2"/>
      <c r="J152" s="2"/>
      <c r="K152" s="2"/>
    </row>
    <row r="153" spans="1:11" ht="15.75" customHeight="1">
      <c r="A153" s="2"/>
      <c r="B153" s="2"/>
      <c r="C153" s="2"/>
      <c r="D153" s="2"/>
      <c r="E153" s="2"/>
      <c r="F153" s="2"/>
      <c r="G153" s="2"/>
      <c r="H153" s="2"/>
      <c r="I153" s="2"/>
      <c r="J153" s="2"/>
      <c r="K153" s="2"/>
    </row>
    <row r="154" spans="1:11" ht="15.75" customHeight="1">
      <c r="A154" s="2"/>
      <c r="B154" s="2"/>
      <c r="C154" s="2"/>
      <c r="D154" s="2"/>
      <c r="E154" s="2"/>
      <c r="F154" s="2"/>
      <c r="G154" s="2"/>
      <c r="H154" s="2"/>
      <c r="I154" s="2"/>
      <c r="J154" s="2"/>
      <c r="K154" s="2"/>
    </row>
    <row r="155" spans="1:11" ht="15.75" customHeight="1">
      <c r="A155" s="2"/>
      <c r="B155" s="2"/>
      <c r="C155" s="2"/>
      <c r="D155" s="2"/>
      <c r="E155" s="2"/>
      <c r="F155" s="2"/>
      <c r="G155" s="2"/>
      <c r="H155" s="2"/>
      <c r="I155" s="2"/>
      <c r="J155" s="2"/>
      <c r="K155" s="2"/>
    </row>
    <row r="156" spans="1:11" ht="15.75" customHeight="1">
      <c r="A156" s="2"/>
      <c r="B156" s="2"/>
      <c r="C156" s="2"/>
      <c r="D156" s="2"/>
      <c r="E156" s="2"/>
      <c r="F156" s="2"/>
      <c r="G156" s="2"/>
      <c r="H156" s="2"/>
      <c r="I156" s="2"/>
      <c r="J156" s="2"/>
      <c r="K156" s="2"/>
    </row>
    <row r="157" spans="1:11" ht="15.75" customHeight="1">
      <c r="A157" s="2"/>
      <c r="B157" s="2"/>
      <c r="C157" s="2"/>
      <c r="D157" s="2"/>
      <c r="E157" s="2"/>
      <c r="F157" s="2"/>
      <c r="G157" s="2"/>
      <c r="H157" s="2"/>
      <c r="I157" s="2"/>
      <c r="J157" s="2"/>
      <c r="K157" s="2"/>
    </row>
    <row r="158" spans="1:11" ht="15.75" customHeight="1">
      <c r="A158" s="2"/>
      <c r="B158" s="2"/>
      <c r="C158" s="2"/>
      <c r="D158" s="2"/>
      <c r="E158" s="2"/>
      <c r="F158" s="2"/>
      <c r="G158" s="2"/>
      <c r="H158" s="2"/>
      <c r="I158" s="2"/>
      <c r="J158" s="2"/>
      <c r="K158" s="2"/>
    </row>
    <row r="159" spans="1:11" ht="15.75" customHeight="1">
      <c r="A159" s="2"/>
      <c r="B159" s="2"/>
      <c r="C159" s="2"/>
      <c r="D159" s="2"/>
      <c r="E159" s="2"/>
      <c r="F159" s="2"/>
      <c r="G159" s="2"/>
      <c r="H159" s="2"/>
      <c r="I159" s="2"/>
      <c r="J159" s="2"/>
      <c r="K159" s="2"/>
    </row>
    <row r="160" spans="1:11" ht="15.75" customHeight="1">
      <c r="A160" s="2"/>
      <c r="B160" s="2"/>
      <c r="C160" s="2"/>
      <c r="D160" s="2"/>
      <c r="E160" s="2"/>
      <c r="F160" s="2"/>
      <c r="G160" s="2"/>
      <c r="H160" s="2"/>
      <c r="I160" s="2"/>
      <c r="J160" s="2"/>
      <c r="K160" s="2"/>
    </row>
    <row r="161" spans="1:11" ht="15.75" customHeight="1">
      <c r="A161" s="2"/>
      <c r="B161" s="2"/>
      <c r="C161" s="2"/>
      <c r="D161" s="2"/>
      <c r="E161" s="2"/>
      <c r="F161" s="2"/>
      <c r="G161" s="2"/>
      <c r="H161" s="2"/>
      <c r="I161" s="2"/>
      <c r="J161" s="2"/>
      <c r="K161" s="2"/>
    </row>
    <row r="162" spans="1:11" ht="15.75" customHeight="1">
      <c r="A162" s="2"/>
      <c r="B162" s="2"/>
      <c r="C162" s="2"/>
      <c r="D162" s="2"/>
      <c r="E162" s="2"/>
      <c r="F162" s="2"/>
      <c r="G162" s="2"/>
      <c r="H162" s="2"/>
      <c r="I162" s="2"/>
      <c r="J162" s="2"/>
      <c r="K162" s="2"/>
    </row>
    <row r="163" spans="1:11" ht="15.75" customHeight="1">
      <c r="A163" s="2"/>
      <c r="B163" s="2"/>
      <c r="C163" s="2"/>
      <c r="D163" s="2"/>
      <c r="E163" s="2"/>
      <c r="F163" s="2"/>
      <c r="G163" s="2"/>
      <c r="H163" s="2"/>
      <c r="I163" s="2"/>
      <c r="J163" s="2"/>
      <c r="K163" s="2"/>
    </row>
    <row r="164" spans="1:11" ht="15.75" customHeight="1">
      <c r="A164" s="2"/>
      <c r="B164" s="2"/>
      <c r="C164" s="2"/>
      <c r="D164" s="2"/>
      <c r="E164" s="2"/>
      <c r="F164" s="2"/>
      <c r="G164" s="2"/>
      <c r="H164" s="2"/>
      <c r="I164" s="2"/>
      <c r="J164" s="2"/>
      <c r="K164" s="2"/>
    </row>
    <row r="165" spans="1:11" ht="15.75" customHeight="1">
      <c r="A165" s="2"/>
      <c r="B165" s="2"/>
      <c r="C165" s="2"/>
      <c r="D165" s="2"/>
      <c r="E165" s="2"/>
      <c r="F165" s="2"/>
      <c r="G165" s="2"/>
      <c r="H165" s="2"/>
      <c r="I165" s="2"/>
      <c r="J165" s="2"/>
      <c r="K165" s="2"/>
    </row>
    <row r="166" spans="1:11" ht="15.75" customHeight="1">
      <c r="A166" s="2"/>
      <c r="B166" s="2"/>
      <c r="C166" s="2"/>
      <c r="D166" s="2"/>
      <c r="E166" s="2"/>
      <c r="F166" s="2"/>
      <c r="G166" s="2"/>
      <c r="H166" s="2"/>
      <c r="I166" s="2"/>
      <c r="J166" s="2"/>
      <c r="K166" s="2"/>
    </row>
    <row r="167" spans="1:11" ht="15.75" customHeight="1">
      <c r="A167" s="2"/>
      <c r="B167" s="2"/>
      <c r="C167" s="2"/>
      <c r="D167" s="2"/>
      <c r="E167" s="2"/>
      <c r="F167" s="2"/>
      <c r="G167" s="2"/>
      <c r="H167" s="2"/>
      <c r="I167" s="2"/>
      <c r="J167" s="2"/>
      <c r="K167" s="2"/>
    </row>
    <row r="168" spans="1:11" ht="15.75" customHeight="1">
      <c r="A168" s="2"/>
      <c r="B168" s="2"/>
      <c r="C168" s="2"/>
      <c r="D168" s="2"/>
      <c r="E168" s="2"/>
      <c r="F168" s="2"/>
      <c r="G168" s="2"/>
      <c r="H168" s="2"/>
      <c r="I168" s="2"/>
      <c r="J168" s="2"/>
      <c r="K168" s="2"/>
    </row>
    <row r="169" spans="1:11" ht="15.75" customHeight="1">
      <c r="A169" s="2"/>
      <c r="B169" s="2"/>
      <c r="C169" s="2"/>
      <c r="D169" s="2"/>
      <c r="E169" s="2"/>
      <c r="F169" s="2"/>
      <c r="G169" s="2"/>
      <c r="H169" s="2"/>
      <c r="I169" s="2"/>
      <c r="J169" s="2"/>
      <c r="K169" s="2"/>
    </row>
    <row r="170" spans="1:11" ht="15.75" customHeight="1">
      <c r="A170" s="2"/>
      <c r="B170" s="2"/>
      <c r="C170" s="2"/>
      <c r="D170" s="2"/>
      <c r="E170" s="2"/>
      <c r="F170" s="2"/>
      <c r="G170" s="2"/>
      <c r="H170" s="2"/>
      <c r="I170" s="2"/>
      <c r="J170" s="2"/>
      <c r="K170" s="2"/>
    </row>
    <row r="171" spans="1:11" ht="15.75" customHeight="1">
      <c r="A171" s="2"/>
      <c r="B171" s="2"/>
      <c r="C171" s="2"/>
      <c r="D171" s="2"/>
      <c r="E171" s="2"/>
      <c r="F171" s="2"/>
      <c r="G171" s="2"/>
      <c r="H171" s="2"/>
      <c r="I171" s="2"/>
      <c r="J171" s="2"/>
      <c r="K171" s="2"/>
    </row>
    <row r="172" spans="1:11" ht="15.75" customHeight="1">
      <c r="A172" s="2"/>
      <c r="B172" s="2"/>
      <c r="C172" s="2"/>
      <c r="D172" s="2"/>
      <c r="E172" s="2"/>
      <c r="F172" s="2"/>
      <c r="G172" s="2"/>
      <c r="H172" s="2"/>
      <c r="I172" s="2"/>
      <c r="J172" s="2"/>
      <c r="K172" s="2"/>
    </row>
    <row r="173" spans="1:11" ht="15.75" customHeight="1">
      <c r="A173" s="2"/>
      <c r="B173" s="2"/>
      <c r="C173" s="2"/>
      <c r="D173" s="2"/>
      <c r="E173" s="2"/>
      <c r="F173" s="2"/>
      <c r="G173" s="2"/>
      <c r="H173" s="2"/>
      <c r="I173" s="2"/>
      <c r="J173" s="2"/>
      <c r="K173" s="2"/>
    </row>
    <row r="174" spans="1:11" ht="15.75" customHeight="1">
      <c r="A174" s="2"/>
      <c r="B174" s="2"/>
      <c r="C174" s="2"/>
      <c r="D174" s="2"/>
      <c r="E174" s="2"/>
      <c r="F174" s="2"/>
      <c r="G174" s="2"/>
      <c r="H174" s="2"/>
      <c r="I174" s="2"/>
      <c r="J174" s="2"/>
      <c r="K174" s="2"/>
    </row>
    <row r="175" spans="1:11" ht="15.75" customHeight="1">
      <c r="A175" s="2"/>
      <c r="B175" s="2"/>
      <c r="C175" s="2"/>
      <c r="D175" s="2"/>
      <c r="E175" s="2"/>
      <c r="F175" s="2"/>
      <c r="G175" s="2"/>
      <c r="H175" s="2"/>
      <c r="I175" s="2"/>
      <c r="J175" s="2"/>
      <c r="K175" s="2"/>
    </row>
    <row r="176" spans="1:11" ht="15.75" customHeight="1">
      <c r="A176" s="2"/>
      <c r="B176" s="2"/>
      <c r="C176" s="2"/>
      <c r="D176" s="2"/>
      <c r="E176" s="2"/>
      <c r="F176" s="2"/>
      <c r="G176" s="2"/>
      <c r="H176" s="2"/>
      <c r="I176" s="2"/>
      <c r="J176" s="2"/>
      <c r="K176" s="2"/>
    </row>
    <row r="177" spans="1:11" ht="15.75" customHeight="1">
      <c r="A177" s="2"/>
      <c r="B177" s="2"/>
      <c r="C177" s="2"/>
      <c r="D177" s="2"/>
      <c r="E177" s="2"/>
      <c r="F177" s="2"/>
      <c r="G177" s="2"/>
      <c r="H177" s="2"/>
      <c r="I177" s="2"/>
      <c r="J177" s="2"/>
      <c r="K177" s="2"/>
    </row>
    <row r="178" spans="1:11" ht="15.75" customHeight="1">
      <c r="A178" s="2"/>
      <c r="B178" s="2"/>
      <c r="C178" s="2"/>
      <c r="D178" s="2"/>
      <c r="E178" s="2"/>
      <c r="F178" s="2"/>
      <c r="G178" s="2"/>
      <c r="H178" s="2"/>
      <c r="I178" s="2"/>
      <c r="J178" s="2"/>
      <c r="K178" s="2"/>
    </row>
    <row r="179" spans="1:11" ht="15.75" customHeight="1">
      <c r="A179" s="2"/>
      <c r="B179" s="2"/>
      <c r="C179" s="2"/>
      <c r="D179" s="2"/>
      <c r="E179" s="2"/>
      <c r="F179" s="2"/>
      <c r="G179" s="2"/>
      <c r="H179" s="2"/>
      <c r="I179" s="2"/>
      <c r="J179" s="2"/>
      <c r="K179" s="2"/>
    </row>
    <row r="180" spans="1:11" ht="15.75" customHeight="1">
      <c r="A180" s="2"/>
      <c r="B180" s="2"/>
      <c r="C180" s="2"/>
      <c r="D180" s="2"/>
      <c r="E180" s="2"/>
      <c r="F180" s="2"/>
      <c r="G180" s="2"/>
      <c r="H180" s="2"/>
      <c r="I180" s="2"/>
      <c r="J180" s="2"/>
      <c r="K180" s="2"/>
    </row>
    <row r="181" spans="1:11" ht="15.75" customHeight="1">
      <c r="A181" s="2"/>
      <c r="B181" s="2"/>
      <c r="C181" s="2"/>
      <c r="D181" s="2"/>
      <c r="E181" s="2"/>
      <c r="F181" s="2"/>
      <c r="G181" s="2"/>
      <c r="H181" s="2"/>
      <c r="I181" s="2"/>
      <c r="J181" s="2"/>
      <c r="K181" s="2"/>
    </row>
    <row r="182" spans="1:11" ht="15.75" customHeight="1">
      <c r="A182" s="2"/>
      <c r="B182" s="2"/>
      <c r="C182" s="2"/>
      <c r="D182" s="2"/>
      <c r="E182" s="2"/>
      <c r="F182" s="2"/>
      <c r="G182" s="2"/>
      <c r="H182" s="2"/>
      <c r="I182" s="2"/>
      <c r="J182" s="2"/>
      <c r="K182" s="2"/>
    </row>
    <row r="183" spans="1:11" ht="15.75" customHeight="1">
      <c r="A183" s="2"/>
      <c r="B183" s="2"/>
      <c r="C183" s="2"/>
      <c r="D183" s="2"/>
      <c r="E183" s="2"/>
      <c r="F183" s="2"/>
      <c r="G183" s="2"/>
      <c r="H183" s="2"/>
      <c r="I183" s="2"/>
      <c r="J183" s="2"/>
      <c r="K183" s="2"/>
    </row>
    <row r="184" spans="1:11" ht="15.75" customHeight="1">
      <c r="A184" s="2"/>
      <c r="B184" s="2"/>
      <c r="C184" s="2"/>
      <c r="D184" s="2"/>
      <c r="E184" s="2"/>
      <c r="F184" s="2"/>
      <c r="G184" s="2"/>
      <c r="H184" s="2"/>
      <c r="I184" s="2"/>
      <c r="J184" s="2"/>
      <c r="K184" s="2"/>
    </row>
    <row r="185" spans="1:11" ht="15.75" customHeight="1">
      <c r="A185" s="2"/>
      <c r="B185" s="2"/>
      <c r="C185" s="2"/>
      <c r="D185" s="2"/>
      <c r="E185" s="2"/>
      <c r="F185" s="2"/>
      <c r="G185" s="2"/>
      <c r="H185" s="2"/>
      <c r="I185" s="2"/>
      <c r="J185" s="2"/>
      <c r="K185" s="2"/>
    </row>
    <row r="186" spans="1:11" ht="15.75" customHeight="1">
      <c r="A186" s="2"/>
      <c r="B186" s="2"/>
      <c r="C186" s="2"/>
      <c r="D186" s="2"/>
      <c r="E186" s="2"/>
      <c r="F186" s="2"/>
      <c r="G186" s="2"/>
      <c r="H186" s="2"/>
      <c r="I186" s="2"/>
      <c r="J186" s="2"/>
      <c r="K186" s="2"/>
    </row>
    <row r="187" spans="1:11" ht="15.75" customHeight="1">
      <c r="A187" s="2"/>
      <c r="B187" s="2"/>
      <c r="C187" s="2"/>
      <c r="D187" s="2"/>
      <c r="E187" s="2"/>
      <c r="F187" s="2"/>
      <c r="G187" s="2"/>
      <c r="H187" s="2"/>
      <c r="I187" s="2"/>
      <c r="J187" s="2"/>
      <c r="K187" s="2"/>
    </row>
    <row r="188" spans="1:11" ht="15.75" customHeight="1">
      <c r="A188" s="2"/>
      <c r="B188" s="2"/>
      <c r="C188" s="2"/>
      <c r="D188" s="2"/>
      <c r="E188" s="2"/>
      <c r="F188" s="2"/>
      <c r="G188" s="2"/>
      <c r="H188" s="2"/>
      <c r="I188" s="2"/>
      <c r="J188" s="2"/>
      <c r="K188" s="2"/>
    </row>
    <row r="189" spans="1:11" ht="15.75" customHeight="1">
      <c r="A189" s="2"/>
      <c r="B189" s="2"/>
      <c r="C189" s="2"/>
      <c r="D189" s="2"/>
      <c r="E189" s="2"/>
      <c r="F189" s="2"/>
      <c r="G189" s="2"/>
      <c r="H189" s="2"/>
      <c r="I189" s="2"/>
      <c r="J189" s="2"/>
      <c r="K189" s="2"/>
    </row>
    <row r="190" spans="1:11" ht="15.75" customHeight="1">
      <c r="A190" s="2"/>
      <c r="B190" s="2"/>
      <c r="C190" s="2"/>
      <c r="D190" s="2"/>
      <c r="E190" s="2"/>
      <c r="F190" s="2"/>
      <c r="G190" s="2"/>
      <c r="H190" s="2"/>
      <c r="I190" s="2"/>
      <c r="J190" s="2"/>
      <c r="K190" s="2"/>
    </row>
    <row r="191" spans="1:11" ht="15.75" customHeight="1">
      <c r="A191" s="2"/>
      <c r="B191" s="2"/>
      <c r="C191" s="2"/>
      <c r="D191" s="2"/>
      <c r="E191" s="2"/>
      <c r="F191" s="2"/>
      <c r="G191" s="2"/>
      <c r="H191" s="2"/>
      <c r="I191" s="2"/>
      <c r="J191" s="2"/>
      <c r="K191" s="2"/>
    </row>
    <row r="192" spans="1:11" ht="15.75" customHeight="1">
      <c r="A192" s="2"/>
      <c r="B192" s="2"/>
      <c r="C192" s="2"/>
      <c r="D192" s="2"/>
      <c r="E192" s="2"/>
      <c r="F192" s="2"/>
      <c r="G192" s="2"/>
      <c r="H192" s="2"/>
      <c r="I192" s="2"/>
      <c r="J192" s="2"/>
      <c r="K192" s="2"/>
    </row>
    <row r="193" spans="1:11" ht="15.75" customHeight="1">
      <c r="A193" s="2"/>
      <c r="B193" s="2"/>
      <c r="C193" s="2"/>
      <c r="D193" s="2"/>
      <c r="E193" s="2"/>
      <c r="F193" s="2"/>
      <c r="G193" s="2"/>
      <c r="H193" s="2"/>
      <c r="I193" s="2"/>
      <c r="J193" s="2"/>
      <c r="K193" s="2"/>
    </row>
    <row r="194" spans="1:11" ht="15.75" customHeight="1">
      <c r="A194" s="2"/>
      <c r="B194" s="2"/>
      <c r="C194" s="2"/>
      <c r="D194" s="2"/>
      <c r="E194" s="2"/>
      <c r="F194" s="2"/>
      <c r="G194" s="2"/>
      <c r="H194" s="2"/>
      <c r="I194" s="2"/>
      <c r="J194" s="2"/>
      <c r="K194" s="2"/>
    </row>
    <row r="195" spans="1:11" ht="15.75" customHeight="1">
      <c r="A195" s="2"/>
      <c r="B195" s="2"/>
      <c r="C195" s="2"/>
      <c r="D195" s="2"/>
      <c r="E195" s="2"/>
      <c r="F195" s="2"/>
      <c r="G195" s="2"/>
      <c r="H195" s="2"/>
      <c r="I195" s="2"/>
      <c r="J195" s="2"/>
      <c r="K195" s="2"/>
    </row>
    <row r="196" spans="1:11" ht="15.75" customHeight="1">
      <c r="A196" s="2"/>
      <c r="B196" s="2"/>
      <c r="C196" s="2"/>
      <c r="D196" s="2"/>
      <c r="E196" s="2"/>
      <c r="F196" s="2"/>
      <c r="G196" s="2"/>
      <c r="H196" s="2"/>
      <c r="I196" s="2"/>
      <c r="J196" s="2"/>
      <c r="K196" s="2"/>
    </row>
    <row r="197" spans="1:11" ht="15.75" customHeight="1">
      <c r="A197" s="2"/>
      <c r="B197" s="2"/>
      <c r="C197" s="2"/>
      <c r="D197" s="2"/>
      <c r="E197" s="2"/>
      <c r="F197" s="2"/>
      <c r="G197" s="2"/>
      <c r="H197" s="2"/>
      <c r="I197" s="2"/>
      <c r="J197" s="2"/>
      <c r="K197" s="2"/>
    </row>
    <row r="198" spans="1:11" ht="15.75" customHeight="1">
      <c r="A198" s="2"/>
      <c r="B198" s="2"/>
      <c r="C198" s="2"/>
      <c r="D198" s="2"/>
      <c r="E198" s="2"/>
      <c r="F198" s="2"/>
      <c r="G198" s="2"/>
      <c r="H198" s="2"/>
      <c r="I198" s="2"/>
      <c r="J198" s="2"/>
      <c r="K198" s="2"/>
    </row>
    <row r="199" spans="1:11" ht="15.75" customHeight="1">
      <c r="A199" s="2"/>
      <c r="B199" s="2"/>
      <c r="C199" s="2"/>
      <c r="D199" s="2"/>
      <c r="E199" s="2"/>
      <c r="F199" s="2"/>
      <c r="G199" s="2"/>
      <c r="H199" s="2"/>
      <c r="I199" s="2"/>
      <c r="J199" s="2"/>
      <c r="K199" s="2"/>
    </row>
    <row r="200" spans="1:11" ht="15.75" customHeight="1">
      <c r="A200" s="2"/>
      <c r="B200" s="2"/>
      <c r="C200" s="2"/>
      <c r="D200" s="2"/>
      <c r="E200" s="2"/>
      <c r="F200" s="2"/>
      <c r="G200" s="2"/>
      <c r="H200" s="2"/>
      <c r="I200" s="2"/>
      <c r="J200" s="2"/>
      <c r="K200" s="2"/>
    </row>
    <row r="201" spans="1:11" ht="15.75" customHeight="1"/>
    <row r="202" spans="1:11" ht="15.75" customHeight="1"/>
    <row r="203" spans="1:11" ht="15.75" customHeight="1"/>
    <row r="204" spans="1:11" ht="15.75" customHeight="1"/>
    <row r="205" spans="1:11" ht="15.75" customHeight="1"/>
    <row r="206" spans="1:11" ht="15.75" customHeight="1"/>
    <row r="207" spans="1:11" ht="15.75" customHeight="1"/>
    <row r="208" spans="1:11"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sheetData>
  <autoFilter ref="A5:K20" xr:uid="{00000000-0009-0000-0000-000001000000}"/>
  <mergeCells count="15">
    <mergeCell ref="W4:W5"/>
    <mergeCell ref="J6:J19"/>
    <mergeCell ref="E4:J4"/>
    <mergeCell ref="A21:D21"/>
    <mergeCell ref="A2:K3"/>
    <mergeCell ref="A4:A5"/>
    <mergeCell ref="B4:B5"/>
    <mergeCell ref="D4:D5"/>
    <mergeCell ref="K4:K5"/>
    <mergeCell ref="C4:C5"/>
    <mergeCell ref="M4:N4"/>
    <mergeCell ref="O4:P4"/>
    <mergeCell ref="Q4:R4"/>
    <mergeCell ref="S4:T4"/>
    <mergeCell ref="U4:V4"/>
  </mergeCells>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3"/>
  <sheetViews>
    <sheetView topLeftCell="G13" zoomScale="118" zoomScaleNormal="118" workbookViewId="0">
      <selection activeCell="Q1" sqref="Q1:R1048576"/>
    </sheetView>
  </sheetViews>
  <sheetFormatPr defaultColWidth="11" defaultRowHeight="15.75"/>
  <cols>
    <col min="1" max="1" width="8.375" customWidth="1"/>
    <col min="2" max="2" width="10.875" customWidth="1"/>
    <col min="3" max="4" width="9" customWidth="1"/>
    <col min="5" max="5" width="9.625" customWidth="1"/>
    <col min="6" max="7" width="9" customWidth="1"/>
    <col min="8" max="8" width="3.75" customWidth="1"/>
    <col min="9" max="9" width="8" customWidth="1"/>
    <col min="10" max="10" width="10.5" customWidth="1"/>
    <col min="11" max="12" width="9" customWidth="1"/>
    <col min="13" max="13" width="9.625" customWidth="1"/>
    <col min="14" max="15" width="9" customWidth="1"/>
    <col min="16" max="16" width="5.25" customWidth="1"/>
    <col min="17" max="17" width="11.625" hidden="1" customWidth="1"/>
    <col min="18" max="18" width="8.875" hidden="1" customWidth="1"/>
  </cols>
  <sheetData>
    <row r="1" spans="1:19" ht="8.25" customHeight="1">
      <c r="A1" s="77"/>
    </row>
    <row r="2" spans="1:19" ht="15.75" customHeight="1">
      <c r="A2" s="192" t="s">
        <v>85</v>
      </c>
      <c r="B2" s="180"/>
      <c r="C2" s="180"/>
      <c r="D2" s="180"/>
      <c r="E2" s="180"/>
      <c r="F2" s="180"/>
      <c r="G2" s="180"/>
      <c r="H2" s="180"/>
      <c r="I2" s="180"/>
      <c r="J2" s="180"/>
      <c r="K2" s="180"/>
      <c r="L2" s="180"/>
      <c r="M2" s="180"/>
      <c r="N2" s="180"/>
      <c r="O2" s="180"/>
    </row>
    <row r="3" spans="1:19" ht="15.75" customHeight="1">
      <c r="A3" s="207"/>
      <c r="B3" s="180"/>
      <c r="C3" s="180"/>
      <c r="D3" s="180"/>
      <c r="E3" s="180"/>
      <c r="F3" s="180"/>
      <c r="G3" s="180"/>
      <c r="H3" s="180"/>
      <c r="I3" s="180"/>
      <c r="J3" s="180"/>
      <c r="K3" s="180"/>
      <c r="L3" s="180"/>
      <c r="M3" s="180"/>
      <c r="N3" s="180"/>
      <c r="O3" s="180"/>
    </row>
    <row r="4" spans="1:19" ht="36" customHeight="1">
      <c r="A4" s="207"/>
      <c r="B4" s="180"/>
      <c r="C4" s="180"/>
      <c r="D4" s="180"/>
      <c r="E4" s="180"/>
      <c r="F4" s="180"/>
      <c r="G4" s="180"/>
      <c r="H4" s="180"/>
      <c r="I4" s="180"/>
      <c r="J4" s="180"/>
      <c r="K4" s="180"/>
      <c r="L4" s="180"/>
      <c r="M4" s="180"/>
      <c r="N4" s="180"/>
      <c r="O4" s="180"/>
    </row>
    <row r="5" spans="1:19" ht="8.25" customHeight="1">
      <c r="A5" s="77"/>
    </row>
    <row r="6" spans="1:19" s="44" customFormat="1">
      <c r="A6" s="206" t="s">
        <v>86</v>
      </c>
      <c r="B6" s="206"/>
      <c r="C6" s="386"/>
      <c r="D6" s="386"/>
      <c r="E6" s="386"/>
      <c r="F6" s="386"/>
      <c r="G6" s="386"/>
      <c r="H6" s="43"/>
      <c r="I6" s="206" t="s">
        <v>87</v>
      </c>
      <c r="J6" s="206"/>
      <c r="K6" s="386"/>
      <c r="L6" s="386"/>
      <c r="M6" s="386"/>
      <c r="N6" s="386"/>
      <c r="O6" s="386"/>
      <c r="Q6" s="202" t="s">
        <v>88</v>
      </c>
      <c r="R6" s="202"/>
    </row>
    <row r="7" spans="1:19" s="51" customFormat="1" ht="18.75" customHeight="1">
      <c r="A7" s="75" t="s">
        <v>89</v>
      </c>
      <c r="B7" s="75" t="s">
        <v>90</v>
      </c>
      <c r="C7" s="75" t="s">
        <v>91</v>
      </c>
      <c r="D7" s="75" t="s">
        <v>92</v>
      </c>
      <c r="E7" s="75" t="s">
        <v>93</v>
      </c>
      <c r="F7" s="75" t="s">
        <v>94</v>
      </c>
      <c r="G7" s="75" t="s">
        <v>95</v>
      </c>
      <c r="H7" s="50"/>
      <c r="I7" s="75" t="s">
        <v>89</v>
      </c>
      <c r="J7" s="75" t="s">
        <v>90</v>
      </c>
      <c r="K7" s="75" t="s">
        <v>91</v>
      </c>
      <c r="L7" s="75" t="s">
        <v>92</v>
      </c>
      <c r="M7" s="75" t="s">
        <v>93</v>
      </c>
      <c r="N7" s="75" t="s">
        <v>94</v>
      </c>
      <c r="O7" s="75" t="s">
        <v>95</v>
      </c>
      <c r="Q7" s="36" t="s">
        <v>96</v>
      </c>
      <c r="R7" s="36" t="s">
        <v>97</v>
      </c>
      <c r="S7" s="35"/>
    </row>
    <row r="8" spans="1:19" ht="11.45" customHeight="1">
      <c r="A8" s="203" t="s">
        <v>98</v>
      </c>
      <c r="B8" s="42" t="s">
        <v>99</v>
      </c>
      <c r="C8" s="48" t="s">
        <v>100</v>
      </c>
      <c r="D8" s="48" t="s">
        <v>100</v>
      </c>
      <c r="E8" s="48" t="s">
        <v>100</v>
      </c>
      <c r="F8" s="48" t="s">
        <v>100</v>
      </c>
      <c r="G8" s="48" t="s">
        <v>100</v>
      </c>
      <c r="H8" s="15"/>
      <c r="I8" s="203" t="s">
        <v>98</v>
      </c>
      <c r="J8" s="42" t="s">
        <v>99</v>
      </c>
      <c r="K8" s="49" t="s">
        <v>101</v>
      </c>
      <c r="L8" s="49" t="s">
        <v>101</v>
      </c>
      <c r="M8" s="49" t="s">
        <v>101</v>
      </c>
      <c r="N8" s="49" t="s">
        <v>101</v>
      </c>
      <c r="O8" s="49" t="s">
        <v>101</v>
      </c>
      <c r="Q8" s="37" t="s">
        <v>101</v>
      </c>
      <c r="R8" s="38">
        <f>(COUNTIF($A$7:$O$498,Q8))*2</f>
        <v>192</v>
      </c>
      <c r="S8" s="34"/>
    </row>
    <row r="9" spans="1:19" ht="11.45" customHeight="1">
      <c r="A9" s="204"/>
      <c r="B9" s="42" t="s">
        <v>102</v>
      </c>
      <c r="C9" s="48" t="s">
        <v>100</v>
      </c>
      <c r="D9" s="48" t="s">
        <v>100</v>
      </c>
      <c r="E9" s="48" t="s">
        <v>100</v>
      </c>
      <c r="F9" s="48" t="s">
        <v>100</v>
      </c>
      <c r="G9" s="48" t="s">
        <v>100</v>
      </c>
      <c r="H9" s="15"/>
      <c r="I9" s="204"/>
      <c r="J9" s="42" t="s">
        <v>102</v>
      </c>
      <c r="K9" s="49" t="s">
        <v>101</v>
      </c>
      <c r="L9" s="49" t="s">
        <v>101</v>
      </c>
      <c r="M9" s="49" t="s">
        <v>101</v>
      </c>
      <c r="N9" s="49" t="s">
        <v>101</v>
      </c>
      <c r="O9" s="49" t="s">
        <v>101</v>
      </c>
      <c r="Q9" s="37" t="s">
        <v>103</v>
      </c>
      <c r="R9" s="38">
        <f t="shared" ref="R9:R17" si="0">(COUNTIF($A$7:$O$498,Q9))*2</f>
        <v>192</v>
      </c>
      <c r="S9" s="34"/>
    </row>
    <row r="10" spans="1:19" ht="11.45" customHeight="1">
      <c r="A10" s="204"/>
      <c r="B10" s="42" t="s">
        <v>104</v>
      </c>
      <c r="C10" s="48" t="s">
        <v>100</v>
      </c>
      <c r="D10" s="48" t="s">
        <v>100</v>
      </c>
      <c r="E10" s="48" t="s">
        <v>100</v>
      </c>
      <c r="F10" s="48" t="s">
        <v>100</v>
      </c>
      <c r="G10" s="48" t="s">
        <v>100</v>
      </c>
      <c r="H10" s="15"/>
      <c r="I10" s="204"/>
      <c r="J10" s="42" t="s">
        <v>104</v>
      </c>
      <c r="K10" s="49" t="s">
        <v>101</v>
      </c>
      <c r="L10" s="49" t="s">
        <v>101</v>
      </c>
      <c r="M10" s="49" t="s">
        <v>101</v>
      </c>
      <c r="N10" s="49" t="s">
        <v>101</v>
      </c>
      <c r="O10" s="49" t="s">
        <v>101</v>
      </c>
      <c r="Q10" s="37" t="s">
        <v>105</v>
      </c>
      <c r="R10" s="38">
        <f t="shared" si="0"/>
        <v>144</v>
      </c>
      <c r="S10" s="34"/>
    </row>
    <row r="11" spans="1:19" ht="11.45" customHeight="1">
      <c r="A11" s="205"/>
      <c r="B11" s="42" t="s">
        <v>106</v>
      </c>
      <c r="C11" s="48" t="s">
        <v>100</v>
      </c>
      <c r="D11" s="48" t="s">
        <v>100</v>
      </c>
      <c r="E11" s="48" t="s">
        <v>100</v>
      </c>
      <c r="F11" s="48" t="s">
        <v>100</v>
      </c>
      <c r="G11" s="48" t="s">
        <v>100</v>
      </c>
      <c r="H11" s="14"/>
      <c r="I11" s="205"/>
      <c r="J11" s="42" t="s">
        <v>106</v>
      </c>
      <c r="K11" s="49" t="s">
        <v>101</v>
      </c>
      <c r="L11" s="49" t="s">
        <v>101</v>
      </c>
      <c r="M11" s="49" t="s">
        <v>101</v>
      </c>
      <c r="N11" s="49" t="s">
        <v>101</v>
      </c>
      <c r="O11" s="49" t="s">
        <v>101</v>
      </c>
      <c r="Q11" s="37" t="s">
        <v>107</v>
      </c>
      <c r="R11" s="38">
        <f>(COUNTIF($A$7:$O$498,Q11))*2</f>
        <v>144</v>
      </c>
      <c r="S11" s="34"/>
    </row>
    <row r="12" spans="1:19" ht="11.45" customHeight="1">
      <c r="A12" s="203" t="s">
        <v>108</v>
      </c>
      <c r="B12" s="42" t="s">
        <v>99</v>
      </c>
      <c r="C12" s="48" t="s">
        <v>100</v>
      </c>
      <c r="D12" s="49" t="s">
        <v>109</v>
      </c>
      <c r="E12" s="49" t="s">
        <v>109</v>
      </c>
      <c r="F12" s="49" t="s">
        <v>109</v>
      </c>
      <c r="G12" s="49" t="s">
        <v>109</v>
      </c>
      <c r="H12" s="14"/>
      <c r="I12" s="203" t="s">
        <v>108</v>
      </c>
      <c r="J12" s="42" t="s">
        <v>99</v>
      </c>
      <c r="K12" s="49" t="s">
        <v>101</v>
      </c>
      <c r="L12" s="49" t="s">
        <v>101</v>
      </c>
      <c r="M12" s="49" t="s">
        <v>101</v>
      </c>
      <c r="N12" s="49" t="s">
        <v>101</v>
      </c>
      <c r="O12" s="49" t="s">
        <v>101</v>
      </c>
      <c r="Q12" s="37" t="s">
        <v>110</v>
      </c>
      <c r="R12" s="38">
        <f t="shared" si="0"/>
        <v>192</v>
      </c>
      <c r="S12" s="34"/>
    </row>
    <row r="13" spans="1:19" ht="11.45" customHeight="1">
      <c r="A13" s="204"/>
      <c r="B13" s="42" t="s">
        <v>102</v>
      </c>
      <c r="C13" s="48" t="s">
        <v>100</v>
      </c>
      <c r="D13" s="49" t="s">
        <v>109</v>
      </c>
      <c r="E13" s="49" t="s">
        <v>109</v>
      </c>
      <c r="F13" s="49" t="s">
        <v>109</v>
      </c>
      <c r="G13" s="49" t="s">
        <v>109</v>
      </c>
      <c r="H13" s="14"/>
      <c r="I13" s="204"/>
      <c r="J13" s="42" t="s">
        <v>102</v>
      </c>
      <c r="K13" s="49" t="s">
        <v>101</v>
      </c>
      <c r="L13" s="49" t="s">
        <v>101</v>
      </c>
      <c r="M13" s="49" t="s">
        <v>101</v>
      </c>
      <c r="N13" s="49" t="s">
        <v>101</v>
      </c>
      <c r="O13" s="49" t="s">
        <v>101</v>
      </c>
      <c r="Q13" s="37" t="s">
        <v>111</v>
      </c>
      <c r="R13" s="38">
        <f t="shared" si="0"/>
        <v>192</v>
      </c>
      <c r="S13" s="34"/>
    </row>
    <row r="14" spans="1:19" ht="11.45" customHeight="1">
      <c r="A14" s="204"/>
      <c r="B14" s="42" t="s">
        <v>104</v>
      </c>
      <c r="C14" s="48" t="s">
        <v>100</v>
      </c>
      <c r="D14" s="49" t="s">
        <v>109</v>
      </c>
      <c r="E14" s="49" t="s">
        <v>109</v>
      </c>
      <c r="F14" s="49" t="s">
        <v>109</v>
      </c>
      <c r="G14" s="49" t="s">
        <v>109</v>
      </c>
      <c r="H14" s="14"/>
      <c r="I14" s="204"/>
      <c r="J14" s="42" t="s">
        <v>104</v>
      </c>
      <c r="K14" s="49" t="s">
        <v>101</v>
      </c>
      <c r="L14" s="49" t="s">
        <v>101</v>
      </c>
      <c r="M14" s="49" t="s">
        <v>101</v>
      </c>
      <c r="N14" s="49" t="s">
        <v>101</v>
      </c>
      <c r="O14" s="49" t="s">
        <v>101</v>
      </c>
      <c r="Q14" s="37" t="s">
        <v>112</v>
      </c>
      <c r="R14" s="38">
        <f t="shared" si="0"/>
        <v>0</v>
      </c>
      <c r="S14" s="34"/>
    </row>
    <row r="15" spans="1:19" ht="11.45" customHeight="1">
      <c r="A15" s="205"/>
      <c r="B15" s="42" t="s">
        <v>106</v>
      </c>
      <c r="C15" s="48" t="s">
        <v>100</v>
      </c>
      <c r="D15" s="49" t="s">
        <v>109</v>
      </c>
      <c r="E15" s="49" t="s">
        <v>109</v>
      </c>
      <c r="F15" s="49" t="s">
        <v>109</v>
      </c>
      <c r="G15" s="49" t="s">
        <v>109</v>
      </c>
      <c r="H15" s="14"/>
      <c r="I15" s="205"/>
      <c r="J15" s="42" t="s">
        <v>106</v>
      </c>
      <c r="K15" s="49" t="s">
        <v>101</v>
      </c>
      <c r="L15" s="49" t="s">
        <v>101</v>
      </c>
      <c r="M15" s="49" t="s">
        <v>101</v>
      </c>
      <c r="N15" s="49" t="s">
        <v>101</v>
      </c>
      <c r="O15" s="49" t="s">
        <v>101</v>
      </c>
      <c r="Q15" s="37" t="s">
        <v>113</v>
      </c>
      <c r="R15" s="38">
        <f t="shared" si="0"/>
        <v>0</v>
      </c>
      <c r="S15" s="34"/>
    </row>
    <row r="16" spans="1:19" ht="11.45" customHeight="1">
      <c r="A16" s="203" t="s">
        <v>114</v>
      </c>
      <c r="B16" s="42" t="s">
        <v>99</v>
      </c>
      <c r="C16" s="49" t="s">
        <v>109</v>
      </c>
      <c r="D16" s="49" t="s">
        <v>109</v>
      </c>
      <c r="E16" s="49" t="s">
        <v>101</v>
      </c>
      <c r="F16" s="49" t="s">
        <v>101</v>
      </c>
      <c r="G16" s="49" t="s">
        <v>101</v>
      </c>
      <c r="H16" s="14"/>
      <c r="I16" s="203" t="s">
        <v>114</v>
      </c>
      <c r="J16" s="42" t="s">
        <v>99</v>
      </c>
      <c r="K16" s="49" t="s">
        <v>101</v>
      </c>
      <c r="L16" s="49" t="s">
        <v>101</v>
      </c>
      <c r="M16" s="49" t="s">
        <v>101</v>
      </c>
      <c r="N16" s="49" t="s">
        <v>101</v>
      </c>
      <c r="O16" s="49" t="s">
        <v>101</v>
      </c>
      <c r="Q16" s="37" t="s">
        <v>115</v>
      </c>
      <c r="R16" s="38">
        <f t="shared" si="0"/>
        <v>0</v>
      </c>
      <c r="S16" s="34"/>
    </row>
    <row r="17" spans="1:19" ht="11.45" customHeight="1">
      <c r="A17" s="204"/>
      <c r="B17" s="42" t="s">
        <v>102</v>
      </c>
      <c r="C17" s="49" t="s">
        <v>109</v>
      </c>
      <c r="D17" s="49" t="s">
        <v>109</v>
      </c>
      <c r="E17" s="49" t="s">
        <v>101</v>
      </c>
      <c r="F17" s="49" t="s">
        <v>101</v>
      </c>
      <c r="G17" s="49" t="s">
        <v>101</v>
      </c>
      <c r="H17" s="14"/>
      <c r="I17" s="204"/>
      <c r="J17" s="42" t="s">
        <v>102</v>
      </c>
      <c r="K17" s="49" t="s">
        <v>101</v>
      </c>
      <c r="L17" s="49" t="s">
        <v>101</v>
      </c>
      <c r="M17" s="49" t="s">
        <v>101</v>
      </c>
      <c r="N17" s="49" t="s">
        <v>101</v>
      </c>
      <c r="O17" s="49" t="s">
        <v>101</v>
      </c>
      <c r="Q17" s="37" t="s">
        <v>116</v>
      </c>
      <c r="R17" s="38">
        <f t="shared" si="0"/>
        <v>0</v>
      </c>
      <c r="S17" s="34"/>
    </row>
    <row r="18" spans="1:19" ht="11.45" customHeight="1">
      <c r="A18" s="204"/>
      <c r="B18" s="42" t="s">
        <v>104</v>
      </c>
      <c r="C18" s="49" t="s">
        <v>109</v>
      </c>
      <c r="D18" s="49" t="s">
        <v>109</v>
      </c>
      <c r="E18" s="49" t="s">
        <v>101</v>
      </c>
      <c r="F18" s="49" t="s">
        <v>101</v>
      </c>
      <c r="G18" s="49" t="s">
        <v>101</v>
      </c>
      <c r="H18" s="14"/>
      <c r="I18" s="204"/>
      <c r="J18" s="42" t="s">
        <v>104</v>
      </c>
      <c r="K18" s="49" t="s">
        <v>101</v>
      </c>
      <c r="L18" s="49" t="s">
        <v>101</v>
      </c>
      <c r="M18" s="49" t="s">
        <v>101</v>
      </c>
      <c r="N18" s="49" t="s">
        <v>101</v>
      </c>
      <c r="O18" s="49" t="s">
        <v>101</v>
      </c>
      <c r="Q18" s="37" t="s">
        <v>100</v>
      </c>
      <c r="R18" s="38">
        <f>(COUNTIF($A$7:$O$498,Q18))*2</f>
        <v>48</v>
      </c>
      <c r="S18" s="34"/>
    </row>
    <row r="19" spans="1:19" ht="11.45" customHeight="1">
      <c r="A19" s="205"/>
      <c r="B19" s="42" t="s">
        <v>106</v>
      </c>
      <c r="C19" s="49" t="s">
        <v>109</v>
      </c>
      <c r="D19" s="49" t="s">
        <v>109</v>
      </c>
      <c r="E19" s="49" t="s">
        <v>101</v>
      </c>
      <c r="F19" s="49" t="s">
        <v>101</v>
      </c>
      <c r="G19" s="49" t="s">
        <v>101</v>
      </c>
      <c r="H19" s="14"/>
      <c r="I19" s="205"/>
      <c r="J19" s="42" t="s">
        <v>106</v>
      </c>
      <c r="K19" s="49" t="s">
        <v>101</v>
      </c>
      <c r="L19" s="49" t="s">
        <v>101</v>
      </c>
      <c r="M19" s="49" t="s">
        <v>101</v>
      </c>
      <c r="N19" s="49" t="s">
        <v>101</v>
      </c>
      <c r="O19" s="49" t="s">
        <v>101</v>
      </c>
      <c r="Q19" s="37" t="s">
        <v>109</v>
      </c>
      <c r="R19" s="38">
        <f>(COUNTIF($A$7:$O$498,Q19))*2</f>
        <v>48</v>
      </c>
      <c r="S19" s="34"/>
    </row>
    <row r="20" spans="1:19" ht="11.45" customHeight="1">
      <c r="A20" s="203" t="s">
        <v>117</v>
      </c>
      <c r="B20" s="42" t="s">
        <v>99</v>
      </c>
      <c r="C20" s="49" t="s">
        <v>101</v>
      </c>
      <c r="D20" s="49" t="s">
        <v>101</v>
      </c>
      <c r="E20" s="49" t="s">
        <v>101</v>
      </c>
      <c r="F20" s="49" t="s">
        <v>101</v>
      </c>
      <c r="G20" s="49" t="s">
        <v>101</v>
      </c>
      <c r="H20" s="14"/>
      <c r="I20" s="203" t="s">
        <v>117</v>
      </c>
      <c r="J20" s="42" t="s">
        <v>99</v>
      </c>
      <c r="K20" s="49" t="s">
        <v>101</v>
      </c>
      <c r="L20" s="49" t="s">
        <v>103</v>
      </c>
      <c r="M20" s="49" t="s">
        <v>103</v>
      </c>
      <c r="N20" s="49" t="s">
        <v>103</v>
      </c>
      <c r="O20" s="49" t="s">
        <v>103</v>
      </c>
      <c r="Q20" s="37" t="s">
        <v>118</v>
      </c>
      <c r="R20" s="38">
        <f>(COUNTIF($A$7:$O$498,Q20))*2</f>
        <v>48</v>
      </c>
      <c r="S20" s="34"/>
    </row>
    <row r="21" spans="1:19" ht="11.45" customHeight="1">
      <c r="A21" s="204"/>
      <c r="B21" s="42" t="s">
        <v>102</v>
      </c>
      <c r="C21" s="49" t="s">
        <v>101</v>
      </c>
      <c r="D21" s="49" t="s">
        <v>101</v>
      </c>
      <c r="E21" s="49" t="s">
        <v>101</v>
      </c>
      <c r="F21" s="49" t="s">
        <v>101</v>
      </c>
      <c r="G21" s="49" t="s">
        <v>101</v>
      </c>
      <c r="H21" s="14"/>
      <c r="I21" s="204"/>
      <c r="J21" s="42" t="s">
        <v>102</v>
      </c>
      <c r="K21" s="49" t="s">
        <v>101</v>
      </c>
      <c r="L21" s="49" t="s">
        <v>103</v>
      </c>
      <c r="M21" s="49" t="s">
        <v>103</v>
      </c>
      <c r="N21" s="49" t="s">
        <v>103</v>
      </c>
      <c r="O21" s="49" t="s">
        <v>103</v>
      </c>
      <c r="Q21" s="37" t="s">
        <v>119</v>
      </c>
      <c r="R21" s="38">
        <f>(COUNTIF($A$7:$O$498,Q21))*2</f>
        <v>48</v>
      </c>
      <c r="S21" s="34"/>
    </row>
    <row r="22" spans="1:19" ht="11.45" customHeight="1">
      <c r="A22" s="204"/>
      <c r="B22" s="42" t="s">
        <v>104</v>
      </c>
      <c r="C22" s="49" t="s">
        <v>101</v>
      </c>
      <c r="D22" s="49" t="s">
        <v>101</v>
      </c>
      <c r="E22" s="49" t="s">
        <v>101</v>
      </c>
      <c r="F22" s="49" t="s">
        <v>101</v>
      </c>
      <c r="G22" s="49" t="s">
        <v>101</v>
      </c>
      <c r="H22" s="14"/>
      <c r="I22" s="204"/>
      <c r="J22" s="42" t="s">
        <v>104</v>
      </c>
      <c r="K22" s="49" t="s">
        <v>101</v>
      </c>
      <c r="L22" s="49" t="s">
        <v>103</v>
      </c>
      <c r="M22" s="49" t="s">
        <v>103</v>
      </c>
      <c r="N22" s="49" t="s">
        <v>103</v>
      </c>
      <c r="O22" s="49" t="s">
        <v>103</v>
      </c>
      <c r="Q22" s="37" t="s">
        <v>120</v>
      </c>
      <c r="R22" s="38">
        <f>(COUNTIF($A$7:$O$498,Q22))*2</f>
        <v>48</v>
      </c>
      <c r="S22" s="34"/>
    </row>
    <row r="23" spans="1:19" ht="11.45" customHeight="1">
      <c r="A23" s="205"/>
      <c r="B23" s="42" t="s">
        <v>106</v>
      </c>
      <c r="C23" s="49" t="s">
        <v>101</v>
      </c>
      <c r="D23" s="49" t="s">
        <v>101</v>
      </c>
      <c r="E23" s="49" t="s">
        <v>101</v>
      </c>
      <c r="F23" s="49" t="s">
        <v>101</v>
      </c>
      <c r="G23" s="49" t="s">
        <v>101</v>
      </c>
      <c r="H23" s="14"/>
      <c r="I23" s="205"/>
      <c r="J23" s="42" t="s">
        <v>106</v>
      </c>
      <c r="K23" s="49" t="s">
        <v>101</v>
      </c>
      <c r="L23" s="49" t="s">
        <v>103</v>
      </c>
      <c r="M23" s="49" t="s">
        <v>103</v>
      </c>
      <c r="N23" s="49" t="s">
        <v>103</v>
      </c>
      <c r="O23" s="49" t="s">
        <v>103</v>
      </c>
      <c r="Q23" s="37" t="s">
        <v>121</v>
      </c>
      <c r="R23" s="38">
        <f>(COUNTIF($A$7:$O$498,Q23))*2</f>
        <v>48</v>
      </c>
      <c r="S23" s="34"/>
    </row>
    <row r="24" spans="1:19">
      <c r="A24" s="78"/>
      <c r="B24" s="18"/>
      <c r="C24" s="16"/>
      <c r="D24" s="16"/>
      <c r="E24" s="16"/>
      <c r="F24" s="16"/>
      <c r="G24" s="16"/>
      <c r="H24" s="14"/>
      <c r="I24" s="18"/>
      <c r="J24" s="16"/>
      <c r="K24" s="16"/>
      <c r="L24" s="16"/>
      <c r="M24" s="16"/>
      <c r="N24" s="16"/>
      <c r="Q24" s="37" t="s">
        <v>122</v>
      </c>
      <c r="R24" s="38">
        <f>(COUNTIF($A$7:$O$498,Q24))*2</f>
        <v>48</v>
      </c>
      <c r="S24" s="34"/>
    </row>
    <row r="25" spans="1:19">
      <c r="A25" s="78"/>
      <c r="B25" s="18"/>
      <c r="C25" s="16"/>
      <c r="D25" s="16"/>
      <c r="E25" s="16"/>
      <c r="F25" s="16"/>
      <c r="G25" s="16"/>
      <c r="H25" s="14"/>
      <c r="I25" s="18"/>
      <c r="J25" s="16"/>
      <c r="K25" s="16"/>
      <c r="L25" s="16"/>
      <c r="M25" s="16"/>
      <c r="N25" s="16"/>
      <c r="Q25" s="37" t="s">
        <v>123</v>
      </c>
      <c r="R25" s="38">
        <f>(COUNTIF($A$7:$O$498,Q25))*2</f>
        <v>48</v>
      </c>
      <c r="S25" s="34"/>
    </row>
    <row r="26" spans="1:19" s="44" customFormat="1">
      <c r="A26" s="206" t="s">
        <v>124</v>
      </c>
      <c r="B26" s="206"/>
      <c r="C26" s="386"/>
      <c r="D26" s="386"/>
      <c r="E26" s="386"/>
      <c r="F26" s="386"/>
      <c r="G26" s="386"/>
      <c r="H26" s="43"/>
      <c r="I26" s="206" t="s">
        <v>125</v>
      </c>
      <c r="J26" s="206"/>
      <c r="K26" s="386"/>
      <c r="L26" s="386"/>
      <c r="M26" s="386"/>
      <c r="N26" s="386"/>
      <c r="O26" s="386"/>
      <c r="Q26" s="37" t="s">
        <v>126</v>
      </c>
      <c r="R26" s="38">
        <f>(COUNTIF($A$7:$O$498,Q26))*2</f>
        <v>0</v>
      </c>
      <c r="S26" s="47"/>
    </row>
    <row r="27" spans="1:19">
      <c r="A27" s="76" t="s">
        <v>89</v>
      </c>
      <c r="B27" s="19" t="s">
        <v>90</v>
      </c>
      <c r="C27" s="19" t="s">
        <v>91</v>
      </c>
      <c r="D27" s="19" t="s">
        <v>92</v>
      </c>
      <c r="E27" s="19" t="s">
        <v>93</v>
      </c>
      <c r="F27" s="19" t="s">
        <v>94</v>
      </c>
      <c r="G27" s="19" t="s">
        <v>95</v>
      </c>
      <c r="H27" s="14"/>
      <c r="I27" s="76" t="s">
        <v>89</v>
      </c>
      <c r="J27" s="76" t="s">
        <v>90</v>
      </c>
      <c r="K27" s="76" t="s">
        <v>91</v>
      </c>
      <c r="L27" s="76" t="s">
        <v>92</v>
      </c>
      <c r="M27" s="76" t="s">
        <v>93</v>
      </c>
      <c r="N27" s="76" t="s">
        <v>94</v>
      </c>
      <c r="O27" s="76" t="s">
        <v>95</v>
      </c>
      <c r="Q27" s="45" t="s">
        <v>127</v>
      </c>
      <c r="R27" s="46">
        <f>(COUNTIF($A$7:$O$498,Q27))*2</f>
        <v>0</v>
      </c>
      <c r="S27" s="34"/>
    </row>
    <row r="28" spans="1:19" ht="11.45" customHeight="1">
      <c r="A28" s="203" t="s">
        <v>98</v>
      </c>
      <c r="B28" s="42" t="s">
        <v>99</v>
      </c>
      <c r="C28" s="49" t="s">
        <v>103</v>
      </c>
      <c r="D28" s="49" t="s">
        <v>103</v>
      </c>
      <c r="E28" s="49" t="s">
        <v>103</v>
      </c>
      <c r="F28" s="49" t="s">
        <v>103</v>
      </c>
      <c r="G28" s="49" t="s">
        <v>103</v>
      </c>
      <c r="H28" s="14"/>
      <c r="I28" s="203" t="s">
        <v>98</v>
      </c>
      <c r="J28" s="42" t="s">
        <v>99</v>
      </c>
      <c r="K28" s="49" t="s">
        <v>118</v>
      </c>
      <c r="L28" s="49" t="s">
        <v>118</v>
      </c>
      <c r="M28" s="49" t="s">
        <v>118</v>
      </c>
      <c r="N28" s="49" t="s">
        <v>118</v>
      </c>
      <c r="O28" s="49" t="s">
        <v>118</v>
      </c>
      <c r="Q28" s="37" t="s">
        <v>128</v>
      </c>
      <c r="R28" s="38">
        <f>(COUNTIF($A$7:$O$498,Q28))*2</f>
        <v>0</v>
      </c>
      <c r="S28" s="34"/>
    </row>
    <row r="29" spans="1:19" ht="11.45" customHeight="1">
      <c r="A29" s="204"/>
      <c r="B29" s="42" t="s">
        <v>102</v>
      </c>
      <c r="C29" s="49" t="s">
        <v>103</v>
      </c>
      <c r="D29" s="49" t="s">
        <v>103</v>
      </c>
      <c r="E29" s="49" t="s">
        <v>103</v>
      </c>
      <c r="F29" s="49" t="s">
        <v>103</v>
      </c>
      <c r="G29" s="49" t="s">
        <v>103</v>
      </c>
      <c r="H29" s="14"/>
      <c r="I29" s="204"/>
      <c r="J29" s="42" t="s">
        <v>102</v>
      </c>
      <c r="K29" s="49" t="s">
        <v>118</v>
      </c>
      <c r="L29" s="49" t="s">
        <v>118</v>
      </c>
      <c r="M29" s="49" t="s">
        <v>118</v>
      </c>
      <c r="N29" s="49" t="s">
        <v>118</v>
      </c>
      <c r="O29" s="49" t="s">
        <v>118</v>
      </c>
      <c r="Q29" s="37" t="s">
        <v>129</v>
      </c>
      <c r="R29" s="38">
        <f>(COUNTIF($A$7:$O$498,Q29))*2</f>
        <v>0</v>
      </c>
      <c r="S29" s="34"/>
    </row>
    <row r="30" spans="1:19" ht="11.45" customHeight="1">
      <c r="A30" s="204"/>
      <c r="B30" s="42" t="s">
        <v>104</v>
      </c>
      <c r="C30" s="49" t="s">
        <v>103</v>
      </c>
      <c r="D30" s="49" t="s">
        <v>103</v>
      </c>
      <c r="E30" s="49" t="s">
        <v>103</v>
      </c>
      <c r="F30" s="49" t="s">
        <v>103</v>
      </c>
      <c r="G30" s="49" t="s">
        <v>103</v>
      </c>
      <c r="H30" s="14"/>
      <c r="I30" s="204"/>
      <c r="J30" s="42" t="s">
        <v>104</v>
      </c>
      <c r="K30" s="49" t="s">
        <v>118</v>
      </c>
      <c r="L30" s="49" t="s">
        <v>118</v>
      </c>
      <c r="M30" s="49" t="s">
        <v>118</v>
      </c>
      <c r="N30" s="49" t="s">
        <v>118</v>
      </c>
      <c r="O30" s="49" t="s">
        <v>118</v>
      </c>
      <c r="Q30" s="37" t="s">
        <v>130</v>
      </c>
      <c r="R30" s="38">
        <f>(COUNTIF($A$7:$O$498,Q30))*2</f>
        <v>0</v>
      </c>
      <c r="S30" s="34"/>
    </row>
    <row r="31" spans="1:19" ht="11.45" customHeight="1">
      <c r="A31" s="205"/>
      <c r="B31" s="42" t="s">
        <v>106</v>
      </c>
      <c r="C31" s="49" t="s">
        <v>103</v>
      </c>
      <c r="D31" s="49" t="s">
        <v>103</v>
      </c>
      <c r="E31" s="49" t="s">
        <v>103</v>
      </c>
      <c r="F31" s="49" t="s">
        <v>103</v>
      </c>
      <c r="G31" s="49" t="s">
        <v>103</v>
      </c>
      <c r="H31" s="14"/>
      <c r="I31" s="205"/>
      <c r="J31" s="42" t="s">
        <v>106</v>
      </c>
      <c r="K31" s="49" t="s">
        <v>118</v>
      </c>
      <c r="L31" s="49" t="s">
        <v>118</v>
      </c>
      <c r="M31" s="49" t="s">
        <v>118</v>
      </c>
      <c r="N31" s="49" t="s">
        <v>118</v>
      </c>
      <c r="O31" s="49" t="s">
        <v>118</v>
      </c>
      <c r="Q31" s="37" t="s">
        <v>131</v>
      </c>
      <c r="R31" s="38">
        <f>(COUNTIF($A$7:$O$498,Q31))*2</f>
        <v>0</v>
      </c>
      <c r="S31" s="34"/>
    </row>
    <row r="32" spans="1:19" ht="11.45" customHeight="1">
      <c r="A32" s="203" t="s">
        <v>108</v>
      </c>
      <c r="B32" s="42" t="s">
        <v>99</v>
      </c>
      <c r="C32" s="49" t="s">
        <v>103</v>
      </c>
      <c r="D32" s="49" t="s">
        <v>103</v>
      </c>
      <c r="E32" s="49" t="s">
        <v>103</v>
      </c>
      <c r="F32" s="49" t="s">
        <v>103</v>
      </c>
      <c r="G32" s="49" t="s">
        <v>103</v>
      </c>
      <c r="H32" s="14"/>
      <c r="I32" s="203" t="s">
        <v>108</v>
      </c>
      <c r="J32" s="42" t="s">
        <v>99</v>
      </c>
      <c r="K32" s="49" t="s">
        <v>118</v>
      </c>
      <c r="L32" s="48" t="s">
        <v>105</v>
      </c>
      <c r="M32" s="48" t="s">
        <v>105</v>
      </c>
      <c r="N32" s="48" t="s">
        <v>105</v>
      </c>
      <c r="O32" s="48" t="s">
        <v>105</v>
      </c>
      <c r="Q32" s="37" t="s">
        <v>132</v>
      </c>
      <c r="R32" s="38">
        <f>(COUNTIF($A$7:$O$498,Q32))*2</f>
        <v>0</v>
      </c>
    </row>
    <row r="33" spans="1:18" ht="11.45" customHeight="1">
      <c r="A33" s="204"/>
      <c r="B33" s="42" t="s">
        <v>102</v>
      </c>
      <c r="C33" s="49" t="s">
        <v>103</v>
      </c>
      <c r="D33" s="49" t="s">
        <v>103</v>
      </c>
      <c r="E33" s="49" t="s">
        <v>103</v>
      </c>
      <c r="F33" s="49" t="s">
        <v>103</v>
      </c>
      <c r="G33" s="49" t="s">
        <v>103</v>
      </c>
      <c r="I33" s="204"/>
      <c r="J33" s="42" t="s">
        <v>102</v>
      </c>
      <c r="K33" s="49" t="s">
        <v>118</v>
      </c>
      <c r="L33" s="48" t="s">
        <v>105</v>
      </c>
      <c r="M33" s="48" t="s">
        <v>105</v>
      </c>
      <c r="N33" s="48" t="s">
        <v>105</v>
      </c>
      <c r="O33" s="48" t="s">
        <v>105</v>
      </c>
      <c r="R33">
        <f>SUM(R8:R32)</f>
        <v>1440</v>
      </c>
    </row>
    <row r="34" spans="1:18" ht="11.45" customHeight="1">
      <c r="A34" s="204"/>
      <c r="B34" s="42" t="s">
        <v>104</v>
      </c>
      <c r="C34" s="49" t="s">
        <v>103</v>
      </c>
      <c r="D34" s="49" t="s">
        <v>103</v>
      </c>
      <c r="E34" s="49" t="s">
        <v>103</v>
      </c>
      <c r="F34" s="49" t="s">
        <v>103</v>
      </c>
      <c r="G34" s="49" t="s">
        <v>103</v>
      </c>
      <c r="I34" s="204"/>
      <c r="J34" s="42" t="s">
        <v>104</v>
      </c>
      <c r="K34" s="49" t="s">
        <v>118</v>
      </c>
      <c r="L34" s="48" t="s">
        <v>105</v>
      </c>
      <c r="M34" s="48" t="s">
        <v>105</v>
      </c>
      <c r="N34" s="48" t="s">
        <v>105</v>
      </c>
      <c r="O34" s="48" t="s">
        <v>105</v>
      </c>
    </row>
    <row r="35" spans="1:18" ht="11.45" customHeight="1">
      <c r="A35" s="205"/>
      <c r="B35" s="42" t="s">
        <v>106</v>
      </c>
      <c r="C35" s="49" t="s">
        <v>103</v>
      </c>
      <c r="D35" s="49" t="s">
        <v>103</v>
      </c>
      <c r="E35" s="49" t="s">
        <v>103</v>
      </c>
      <c r="F35" s="49" t="s">
        <v>103</v>
      </c>
      <c r="G35" s="49" t="s">
        <v>103</v>
      </c>
      <c r="I35" s="205"/>
      <c r="J35" s="42" t="s">
        <v>106</v>
      </c>
      <c r="K35" s="49" t="s">
        <v>118</v>
      </c>
      <c r="L35" s="48" t="s">
        <v>105</v>
      </c>
      <c r="M35" s="48" t="s">
        <v>105</v>
      </c>
      <c r="N35" s="48" t="s">
        <v>105</v>
      </c>
      <c r="O35" s="48" t="s">
        <v>105</v>
      </c>
    </row>
    <row r="36" spans="1:18" ht="11.45" customHeight="1">
      <c r="A36" s="203" t="s">
        <v>114</v>
      </c>
      <c r="B36" s="42" t="s">
        <v>99</v>
      </c>
      <c r="C36" s="49" t="s">
        <v>103</v>
      </c>
      <c r="D36" s="49" t="s">
        <v>103</v>
      </c>
      <c r="E36" s="49" t="s">
        <v>103</v>
      </c>
      <c r="F36" s="49" t="s">
        <v>103</v>
      </c>
      <c r="G36" s="49" t="s">
        <v>103</v>
      </c>
      <c r="I36" s="203" t="s">
        <v>114</v>
      </c>
      <c r="J36" s="42" t="s">
        <v>99</v>
      </c>
      <c r="K36" s="48" t="s">
        <v>105</v>
      </c>
      <c r="L36" s="48" t="s">
        <v>105</v>
      </c>
      <c r="M36" s="48" t="s">
        <v>105</v>
      </c>
      <c r="N36" s="48" t="s">
        <v>105</v>
      </c>
      <c r="O36" s="48" t="s">
        <v>105</v>
      </c>
    </row>
    <row r="37" spans="1:18" ht="11.45" customHeight="1">
      <c r="A37" s="204"/>
      <c r="B37" s="42" t="s">
        <v>102</v>
      </c>
      <c r="C37" s="49" t="s">
        <v>103</v>
      </c>
      <c r="D37" s="49" t="s">
        <v>103</v>
      </c>
      <c r="E37" s="49" t="s">
        <v>103</v>
      </c>
      <c r="F37" s="49" t="s">
        <v>103</v>
      </c>
      <c r="G37" s="49" t="s">
        <v>103</v>
      </c>
      <c r="I37" s="204"/>
      <c r="J37" s="42" t="s">
        <v>102</v>
      </c>
      <c r="K37" s="48" t="s">
        <v>105</v>
      </c>
      <c r="L37" s="48" t="s">
        <v>105</v>
      </c>
      <c r="M37" s="48" t="s">
        <v>105</v>
      </c>
      <c r="N37" s="48" t="s">
        <v>105</v>
      </c>
      <c r="O37" s="48" t="s">
        <v>105</v>
      </c>
    </row>
    <row r="38" spans="1:18" ht="11.45" customHeight="1">
      <c r="A38" s="204"/>
      <c r="B38" s="42" t="s">
        <v>104</v>
      </c>
      <c r="C38" s="49" t="s">
        <v>103</v>
      </c>
      <c r="D38" s="49" t="s">
        <v>103</v>
      </c>
      <c r="E38" s="49" t="s">
        <v>103</v>
      </c>
      <c r="F38" s="49" t="s">
        <v>103</v>
      </c>
      <c r="G38" s="49" t="s">
        <v>103</v>
      </c>
      <c r="I38" s="204"/>
      <c r="J38" s="42" t="s">
        <v>104</v>
      </c>
      <c r="K38" s="48" t="s">
        <v>105</v>
      </c>
      <c r="L38" s="48" t="s">
        <v>105</v>
      </c>
      <c r="M38" s="48" t="s">
        <v>105</v>
      </c>
      <c r="N38" s="48" t="s">
        <v>105</v>
      </c>
      <c r="O38" s="48" t="s">
        <v>105</v>
      </c>
    </row>
    <row r="39" spans="1:18" ht="11.45" customHeight="1">
      <c r="A39" s="205"/>
      <c r="B39" s="42" t="s">
        <v>106</v>
      </c>
      <c r="C39" s="49" t="s">
        <v>103</v>
      </c>
      <c r="D39" s="49" t="s">
        <v>103</v>
      </c>
      <c r="E39" s="49" t="s">
        <v>103</v>
      </c>
      <c r="F39" s="49" t="s">
        <v>103</v>
      </c>
      <c r="G39" s="49" t="s">
        <v>103</v>
      </c>
      <c r="I39" s="205"/>
      <c r="J39" s="42" t="s">
        <v>106</v>
      </c>
      <c r="K39" s="48" t="s">
        <v>105</v>
      </c>
      <c r="L39" s="48" t="s">
        <v>105</v>
      </c>
      <c r="M39" s="48" t="s">
        <v>105</v>
      </c>
      <c r="N39" s="48" t="s">
        <v>105</v>
      </c>
      <c r="O39" s="48" t="s">
        <v>105</v>
      </c>
    </row>
    <row r="40" spans="1:18" ht="11.45" customHeight="1">
      <c r="A40" s="203" t="s">
        <v>117</v>
      </c>
      <c r="B40" s="42" t="s">
        <v>99</v>
      </c>
      <c r="C40" s="49" t="s">
        <v>103</v>
      </c>
      <c r="D40" s="49" t="s">
        <v>103</v>
      </c>
      <c r="E40" s="49" t="s">
        <v>103</v>
      </c>
      <c r="F40" s="49" t="s">
        <v>103</v>
      </c>
      <c r="G40" s="49" t="s">
        <v>103</v>
      </c>
      <c r="I40" s="203" t="s">
        <v>117</v>
      </c>
      <c r="J40" s="42" t="s">
        <v>99</v>
      </c>
      <c r="K40" s="48" t="s">
        <v>105</v>
      </c>
      <c r="L40" s="48" t="s">
        <v>105</v>
      </c>
      <c r="M40" s="48" t="s">
        <v>105</v>
      </c>
      <c r="N40" s="48" t="s">
        <v>105</v>
      </c>
      <c r="O40" s="48" t="s">
        <v>105</v>
      </c>
    </row>
    <row r="41" spans="1:18" ht="11.45" customHeight="1">
      <c r="A41" s="204"/>
      <c r="B41" s="42" t="s">
        <v>102</v>
      </c>
      <c r="C41" s="49" t="s">
        <v>103</v>
      </c>
      <c r="D41" s="49" t="s">
        <v>103</v>
      </c>
      <c r="E41" s="49" t="s">
        <v>103</v>
      </c>
      <c r="F41" s="49" t="s">
        <v>103</v>
      </c>
      <c r="G41" s="49" t="s">
        <v>103</v>
      </c>
      <c r="I41" s="204"/>
      <c r="J41" s="42" t="s">
        <v>102</v>
      </c>
      <c r="K41" s="48" t="s">
        <v>105</v>
      </c>
      <c r="L41" s="48" t="s">
        <v>105</v>
      </c>
      <c r="M41" s="48" t="s">
        <v>105</v>
      </c>
      <c r="N41" s="48" t="s">
        <v>105</v>
      </c>
      <c r="O41" s="48" t="s">
        <v>105</v>
      </c>
    </row>
    <row r="42" spans="1:18" ht="11.45" customHeight="1">
      <c r="A42" s="204"/>
      <c r="B42" s="42" t="s">
        <v>104</v>
      </c>
      <c r="C42" s="49" t="s">
        <v>103</v>
      </c>
      <c r="D42" s="49" t="s">
        <v>103</v>
      </c>
      <c r="E42" s="49" t="s">
        <v>103</v>
      </c>
      <c r="F42" s="49" t="s">
        <v>103</v>
      </c>
      <c r="G42" s="49" t="s">
        <v>103</v>
      </c>
      <c r="I42" s="204"/>
      <c r="J42" s="42" t="s">
        <v>104</v>
      </c>
      <c r="K42" s="48" t="s">
        <v>105</v>
      </c>
      <c r="L42" s="48" t="s">
        <v>105</v>
      </c>
      <c r="M42" s="48" t="s">
        <v>105</v>
      </c>
      <c r="N42" s="48" t="s">
        <v>105</v>
      </c>
      <c r="O42" s="48" t="s">
        <v>105</v>
      </c>
    </row>
    <row r="43" spans="1:18" ht="11.45" customHeight="1">
      <c r="A43" s="205"/>
      <c r="B43" s="42" t="s">
        <v>106</v>
      </c>
      <c r="C43" s="49" t="s">
        <v>103</v>
      </c>
      <c r="D43" s="49" t="s">
        <v>103</v>
      </c>
      <c r="E43" s="49" t="s">
        <v>103</v>
      </c>
      <c r="F43" s="49" t="s">
        <v>103</v>
      </c>
      <c r="G43" s="49" t="s">
        <v>103</v>
      </c>
      <c r="I43" s="205"/>
      <c r="J43" s="42" t="s">
        <v>106</v>
      </c>
      <c r="K43" s="48" t="s">
        <v>105</v>
      </c>
      <c r="L43" s="48" t="s">
        <v>105</v>
      </c>
      <c r="M43" s="48" t="s">
        <v>105</v>
      </c>
      <c r="N43" s="48" t="s">
        <v>105</v>
      </c>
      <c r="O43" s="48" t="s">
        <v>105</v>
      </c>
    </row>
    <row r="44" spans="1:18">
      <c r="A44" s="77"/>
    </row>
    <row r="45" spans="1:18">
      <c r="A45" s="77"/>
    </row>
    <row r="46" spans="1:18" s="44" customFormat="1">
      <c r="A46" s="206" t="s">
        <v>133</v>
      </c>
      <c r="B46" s="206"/>
      <c r="C46" s="386"/>
      <c r="D46" s="386"/>
      <c r="E46" s="386"/>
      <c r="F46" s="386"/>
      <c r="G46" s="386"/>
      <c r="I46" s="206" t="s">
        <v>134</v>
      </c>
      <c r="J46" s="206"/>
      <c r="K46" s="386"/>
      <c r="L46" s="386"/>
      <c r="M46" s="386"/>
      <c r="N46" s="386"/>
      <c r="O46" s="386"/>
    </row>
    <row r="47" spans="1:18">
      <c r="A47" s="76" t="s">
        <v>89</v>
      </c>
      <c r="B47" s="76" t="s">
        <v>90</v>
      </c>
      <c r="C47" s="76" t="s">
        <v>91</v>
      </c>
      <c r="D47" s="76" t="s">
        <v>92</v>
      </c>
      <c r="E47" s="76" t="s">
        <v>93</v>
      </c>
      <c r="F47" s="76" t="s">
        <v>94</v>
      </c>
      <c r="G47" s="76" t="s">
        <v>95</v>
      </c>
      <c r="I47" s="76" t="s">
        <v>89</v>
      </c>
      <c r="J47" s="76" t="s">
        <v>90</v>
      </c>
      <c r="K47" s="76" t="s">
        <v>91</v>
      </c>
      <c r="L47" s="76" t="s">
        <v>92</v>
      </c>
      <c r="M47" s="76" t="s">
        <v>93</v>
      </c>
      <c r="N47" s="76" t="s">
        <v>94</v>
      </c>
      <c r="O47" s="76" t="s">
        <v>95</v>
      </c>
    </row>
    <row r="48" spans="1:18" ht="11.45" customHeight="1">
      <c r="A48" s="203" t="s">
        <v>98</v>
      </c>
      <c r="B48" s="42" t="s">
        <v>99</v>
      </c>
      <c r="C48" s="48" t="s">
        <v>105</v>
      </c>
      <c r="D48" s="48" t="s">
        <v>105</v>
      </c>
      <c r="E48" s="48" t="s">
        <v>105</v>
      </c>
      <c r="F48" s="48" t="s">
        <v>105</v>
      </c>
      <c r="G48" s="48" t="s">
        <v>119</v>
      </c>
      <c r="I48" s="203" t="s">
        <v>98</v>
      </c>
      <c r="J48" s="42" t="s">
        <v>99</v>
      </c>
      <c r="K48" s="48" t="s">
        <v>107</v>
      </c>
      <c r="L48" s="48" t="s">
        <v>107</v>
      </c>
      <c r="M48" s="48" t="s">
        <v>107</v>
      </c>
      <c r="N48" s="48" t="s">
        <v>107</v>
      </c>
      <c r="O48" s="48" t="s">
        <v>107</v>
      </c>
    </row>
    <row r="49" spans="1:15" ht="11.45" customHeight="1">
      <c r="A49" s="204"/>
      <c r="B49" s="42" t="s">
        <v>102</v>
      </c>
      <c r="C49" s="48" t="s">
        <v>105</v>
      </c>
      <c r="D49" s="48" t="s">
        <v>105</v>
      </c>
      <c r="E49" s="48" t="s">
        <v>105</v>
      </c>
      <c r="F49" s="48" t="s">
        <v>105</v>
      </c>
      <c r="G49" s="48" t="s">
        <v>119</v>
      </c>
      <c r="I49" s="204"/>
      <c r="J49" s="42" t="s">
        <v>102</v>
      </c>
      <c r="K49" s="48" t="s">
        <v>107</v>
      </c>
      <c r="L49" s="48" t="s">
        <v>107</v>
      </c>
      <c r="M49" s="48" t="s">
        <v>107</v>
      </c>
      <c r="N49" s="48" t="s">
        <v>107</v>
      </c>
      <c r="O49" s="48" t="s">
        <v>107</v>
      </c>
    </row>
    <row r="50" spans="1:15" ht="11.45" customHeight="1">
      <c r="A50" s="204"/>
      <c r="B50" s="42" t="s">
        <v>104</v>
      </c>
      <c r="C50" s="48" t="s">
        <v>105</v>
      </c>
      <c r="D50" s="48" t="s">
        <v>105</v>
      </c>
      <c r="E50" s="48" t="s">
        <v>105</v>
      </c>
      <c r="F50" s="48" t="s">
        <v>105</v>
      </c>
      <c r="G50" s="48" t="s">
        <v>119</v>
      </c>
      <c r="I50" s="204"/>
      <c r="J50" s="42" t="s">
        <v>104</v>
      </c>
      <c r="K50" s="48" t="s">
        <v>107</v>
      </c>
      <c r="L50" s="48" t="s">
        <v>107</v>
      </c>
      <c r="M50" s="48" t="s">
        <v>107</v>
      </c>
      <c r="N50" s="48" t="s">
        <v>107</v>
      </c>
      <c r="O50" s="48" t="s">
        <v>107</v>
      </c>
    </row>
    <row r="51" spans="1:15" ht="11.45" customHeight="1">
      <c r="A51" s="205"/>
      <c r="B51" s="42" t="s">
        <v>106</v>
      </c>
      <c r="C51" s="48" t="s">
        <v>105</v>
      </c>
      <c r="D51" s="48" t="s">
        <v>105</v>
      </c>
      <c r="E51" s="48" t="s">
        <v>105</v>
      </c>
      <c r="F51" s="48" t="s">
        <v>105</v>
      </c>
      <c r="G51" s="48" t="s">
        <v>119</v>
      </c>
      <c r="I51" s="205"/>
      <c r="J51" s="42" t="s">
        <v>106</v>
      </c>
      <c r="K51" s="48" t="s">
        <v>107</v>
      </c>
      <c r="L51" s="48" t="s">
        <v>107</v>
      </c>
      <c r="M51" s="48" t="s">
        <v>107</v>
      </c>
      <c r="N51" s="48" t="s">
        <v>107</v>
      </c>
      <c r="O51" s="48" t="s">
        <v>107</v>
      </c>
    </row>
    <row r="52" spans="1:15" ht="11.45" customHeight="1">
      <c r="A52" s="203" t="s">
        <v>108</v>
      </c>
      <c r="B52" s="42" t="s">
        <v>99</v>
      </c>
      <c r="C52" s="48" t="s">
        <v>119</v>
      </c>
      <c r="D52" s="48" t="s">
        <v>119</v>
      </c>
      <c r="E52" s="48" t="s">
        <v>119</v>
      </c>
      <c r="F52" s="48" t="s">
        <v>119</v>
      </c>
      <c r="G52" s="48" t="s">
        <v>119</v>
      </c>
      <c r="I52" s="203" t="s">
        <v>108</v>
      </c>
      <c r="J52" s="42" t="s">
        <v>99</v>
      </c>
      <c r="K52" s="48" t="s">
        <v>107</v>
      </c>
      <c r="L52" s="48" t="s">
        <v>107</v>
      </c>
      <c r="M52" s="48" t="s">
        <v>107</v>
      </c>
      <c r="N52" s="48" t="s">
        <v>120</v>
      </c>
      <c r="O52" s="48" t="s">
        <v>120</v>
      </c>
    </row>
    <row r="53" spans="1:15" ht="11.45" customHeight="1">
      <c r="A53" s="204"/>
      <c r="B53" s="42" t="s">
        <v>102</v>
      </c>
      <c r="C53" s="48" t="s">
        <v>119</v>
      </c>
      <c r="D53" s="48" t="s">
        <v>119</v>
      </c>
      <c r="E53" s="48" t="s">
        <v>119</v>
      </c>
      <c r="F53" s="48" t="s">
        <v>119</v>
      </c>
      <c r="G53" s="48" t="s">
        <v>119</v>
      </c>
      <c r="I53" s="204"/>
      <c r="J53" s="42" t="s">
        <v>102</v>
      </c>
      <c r="K53" s="48" t="s">
        <v>107</v>
      </c>
      <c r="L53" s="48" t="s">
        <v>107</v>
      </c>
      <c r="M53" s="48" t="s">
        <v>107</v>
      </c>
      <c r="N53" s="48" t="s">
        <v>120</v>
      </c>
      <c r="O53" s="48" t="s">
        <v>120</v>
      </c>
    </row>
    <row r="54" spans="1:15" ht="11.45" customHeight="1">
      <c r="A54" s="204"/>
      <c r="B54" s="42" t="s">
        <v>104</v>
      </c>
      <c r="C54" s="48" t="s">
        <v>119</v>
      </c>
      <c r="D54" s="48" t="s">
        <v>119</v>
      </c>
      <c r="E54" s="48" t="s">
        <v>119</v>
      </c>
      <c r="F54" s="48" t="s">
        <v>119</v>
      </c>
      <c r="G54" s="48" t="s">
        <v>119</v>
      </c>
      <c r="I54" s="204"/>
      <c r="J54" s="42" t="s">
        <v>104</v>
      </c>
      <c r="K54" s="48" t="s">
        <v>107</v>
      </c>
      <c r="L54" s="48" t="s">
        <v>107</v>
      </c>
      <c r="M54" s="48" t="s">
        <v>107</v>
      </c>
      <c r="N54" s="48" t="s">
        <v>120</v>
      </c>
      <c r="O54" s="48" t="s">
        <v>120</v>
      </c>
    </row>
    <row r="55" spans="1:15" ht="11.45" customHeight="1">
      <c r="A55" s="205"/>
      <c r="B55" s="42" t="s">
        <v>106</v>
      </c>
      <c r="C55" s="48" t="s">
        <v>119</v>
      </c>
      <c r="D55" s="48" t="s">
        <v>119</v>
      </c>
      <c r="E55" s="48" t="s">
        <v>119</v>
      </c>
      <c r="F55" s="48" t="s">
        <v>119</v>
      </c>
      <c r="G55" s="48" t="s">
        <v>119</v>
      </c>
      <c r="I55" s="205"/>
      <c r="J55" s="42" t="s">
        <v>106</v>
      </c>
      <c r="K55" s="48" t="s">
        <v>107</v>
      </c>
      <c r="L55" s="48" t="s">
        <v>107</v>
      </c>
      <c r="M55" s="48" t="s">
        <v>107</v>
      </c>
      <c r="N55" s="48" t="s">
        <v>120</v>
      </c>
      <c r="O55" s="48" t="s">
        <v>120</v>
      </c>
    </row>
    <row r="56" spans="1:15" ht="11.45" customHeight="1">
      <c r="A56" s="203" t="s">
        <v>114</v>
      </c>
      <c r="B56" s="42" t="s">
        <v>99</v>
      </c>
      <c r="C56" s="48" t="s">
        <v>107</v>
      </c>
      <c r="D56" s="48" t="s">
        <v>107</v>
      </c>
      <c r="E56" s="48" t="s">
        <v>107</v>
      </c>
      <c r="F56" s="48" t="s">
        <v>107</v>
      </c>
      <c r="G56" s="48" t="s">
        <v>107</v>
      </c>
      <c r="I56" s="203" t="s">
        <v>114</v>
      </c>
      <c r="J56" s="42" t="s">
        <v>99</v>
      </c>
      <c r="K56" s="48" t="s">
        <v>120</v>
      </c>
      <c r="L56" s="48" t="s">
        <v>120</v>
      </c>
      <c r="M56" s="48" t="s">
        <v>120</v>
      </c>
      <c r="N56" s="48" t="s">
        <v>120</v>
      </c>
      <c r="O56" s="48" t="s">
        <v>121</v>
      </c>
    </row>
    <row r="57" spans="1:15" ht="11.45" customHeight="1">
      <c r="A57" s="204"/>
      <c r="B57" s="42" t="s">
        <v>102</v>
      </c>
      <c r="C57" s="48" t="s">
        <v>107</v>
      </c>
      <c r="D57" s="48" t="s">
        <v>107</v>
      </c>
      <c r="E57" s="48" t="s">
        <v>107</v>
      </c>
      <c r="F57" s="48" t="s">
        <v>107</v>
      </c>
      <c r="G57" s="48" t="s">
        <v>107</v>
      </c>
      <c r="I57" s="204"/>
      <c r="J57" s="42" t="s">
        <v>102</v>
      </c>
      <c r="K57" s="48" t="s">
        <v>120</v>
      </c>
      <c r="L57" s="48" t="s">
        <v>120</v>
      </c>
      <c r="M57" s="48" t="s">
        <v>120</v>
      </c>
      <c r="N57" s="48" t="s">
        <v>120</v>
      </c>
      <c r="O57" s="48" t="s">
        <v>121</v>
      </c>
    </row>
    <row r="58" spans="1:15" ht="11.45" customHeight="1">
      <c r="A58" s="204"/>
      <c r="B58" s="42" t="s">
        <v>104</v>
      </c>
      <c r="C58" s="48" t="s">
        <v>107</v>
      </c>
      <c r="D58" s="48" t="s">
        <v>107</v>
      </c>
      <c r="E58" s="48" t="s">
        <v>107</v>
      </c>
      <c r="F58" s="48" t="s">
        <v>107</v>
      </c>
      <c r="G58" s="48" t="s">
        <v>107</v>
      </c>
      <c r="I58" s="204"/>
      <c r="J58" s="42" t="s">
        <v>104</v>
      </c>
      <c r="K58" s="48" t="s">
        <v>120</v>
      </c>
      <c r="L58" s="48" t="s">
        <v>120</v>
      </c>
      <c r="M58" s="48" t="s">
        <v>120</v>
      </c>
      <c r="N58" s="48" t="s">
        <v>120</v>
      </c>
      <c r="O58" s="48" t="s">
        <v>121</v>
      </c>
    </row>
    <row r="59" spans="1:15" ht="11.45" customHeight="1">
      <c r="A59" s="205"/>
      <c r="B59" s="42" t="s">
        <v>106</v>
      </c>
      <c r="C59" s="48" t="s">
        <v>107</v>
      </c>
      <c r="D59" s="48" t="s">
        <v>107</v>
      </c>
      <c r="E59" s="48" t="s">
        <v>107</v>
      </c>
      <c r="F59" s="48" t="s">
        <v>107</v>
      </c>
      <c r="G59" s="48" t="s">
        <v>107</v>
      </c>
      <c r="I59" s="205"/>
      <c r="J59" s="42" t="s">
        <v>106</v>
      </c>
      <c r="K59" s="48" t="s">
        <v>120</v>
      </c>
      <c r="L59" s="48" t="s">
        <v>120</v>
      </c>
      <c r="M59" s="48" t="s">
        <v>120</v>
      </c>
      <c r="N59" s="48" t="s">
        <v>120</v>
      </c>
      <c r="O59" s="48" t="s">
        <v>121</v>
      </c>
    </row>
    <row r="60" spans="1:15" ht="11.45" customHeight="1">
      <c r="A60" s="203" t="s">
        <v>117</v>
      </c>
      <c r="B60" s="42" t="s">
        <v>99</v>
      </c>
      <c r="C60" s="48" t="s">
        <v>107</v>
      </c>
      <c r="D60" s="48" t="s">
        <v>107</v>
      </c>
      <c r="E60" s="48" t="s">
        <v>107</v>
      </c>
      <c r="F60" s="48" t="s">
        <v>107</v>
      </c>
      <c r="G60" s="48" t="s">
        <v>107</v>
      </c>
      <c r="I60" s="203" t="s">
        <v>117</v>
      </c>
      <c r="J60" s="42" t="s">
        <v>99</v>
      </c>
      <c r="K60" s="48" t="s">
        <v>121</v>
      </c>
      <c r="L60" s="48" t="s">
        <v>121</v>
      </c>
      <c r="M60" s="48" t="s">
        <v>121</v>
      </c>
      <c r="N60" s="48" t="s">
        <v>121</v>
      </c>
      <c r="O60" s="48" t="s">
        <v>121</v>
      </c>
    </row>
    <row r="61" spans="1:15" ht="11.45" customHeight="1">
      <c r="A61" s="204"/>
      <c r="B61" s="42" t="s">
        <v>102</v>
      </c>
      <c r="C61" s="48" t="s">
        <v>107</v>
      </c>
      <c r="D61" s="48" t="s">
        <v>107</v>
      </c>
      <c r="E61" s="48" t="s">
        <v>107</v>
      </c>
      <c r="F61" s="48" t="s">
        <v>107</v>
      </c>
      <c r="G61" s="48" t="s">
        <v>107</v>
      </c>
      <c r="I61" s="204"/>
      <c r="J61" s="42" t="s">
        <v>102</v>
      </c>
      <c r="K61" s="48" t="s">
        <v>121</v>
      </c>
      <c r="L61" s="48" t="s">
        <v>121</v>
      </c>
      <c r="M61" s="48" t="s">
        <v>121</v>
      </c>
      <c r="N61" s="48" t="s">
        <v>121</v>
      </c>
      <c r="O61" s="48" t="s">
        <v>121</v>
      </c>
    </row>
    <row r="62" spans="1:15" ht="11.45" customHeight="1">
      <c r="A62" s="204"/>
      <c r="B62" s="42" t="s">
        <v>104</v>
      </c>
      <c r="C62" s="48" t="s">
        <v>107</v>
      </c>
      <c r="D62" s="48" t="s">
        <v>107</v>
      </c>
      <c r="E62" s="48" t="s">
        <v>107</v>
      </c>
      <c r="F62" s="48" t="s">
        <v>107</v>
      </c>
      <c r="G62" s="48" t="s">
        <v>107</v>
      </c>
      <c r="I62" s="204"/>
      <c r="J62" s="42" t="s">
        <v>104</v>
      </c>
      <c r="K62" s="48" t="s">
        <v>121</v>
      </c>
      <c r="L62" s="48" t="s">
        <v>121</v>
      </c>
      <c r="M62" s="48" t="s">
        <v>121</v>
      </c>
      <c r="N62" s="48" t="s">
        <v>121</v>
      </c>
      <c r="O62" s="48" t="s">
        <v>121</v>
      </c>
    </row>
    <row r="63" spans="1:15" ht="11.45" customHeight="1">
      <c r="A63" s="205"/>
      <c r="B63" s="42" t="s">
        <v>106</v>
      </c>
      <c r="C63" s="48" t="s">
        <v>107</v>
      </c>
      <c r="D63" s="48" t="s">
        <v>107</v>
      </c>
      <c r="E63" s="48" t="s">
        <v>107</v>
      </c>
      <c r="F63" s="48" t="s">
        <v>107</v>
      </c>
      <c r="G63" s="48" t="s">
        <v>107</v>
      </c>
      <c r="I63" s="205"/>
      <c r="J63" s="42" t="s">
        <v>106</v>
      </c>
      <c r="K63" s="48" t="s">
        <v>121</v>
      </c>
      <c r="L63" s="48" t="s">
        <v>121</v>
      </c>
      <c r="M63" s="48" t="s">
        <v>121</v>
      </c>
      <c r="N63" s="48" t="s">
        <v>121</v>
      </c>
      <c r="O63" s="48" t="s">
        <v>121</v>
      </c>
    </row>
    <row r="66" spans="1:15" s="44" customFormat="1">
      <c r="A66" s="206" t="s">
        <v>135</v>
      </c>
      <c r="B66" s="206"/>
      <c r="C66" s="386"/>
      <c r="D66" s="386"/>
      <c r="E66" s="386"/>
      <c r="F66" s="386"/>
      <c r="G66" s="386"/>
      <c r="I66" s="206" t="s">
        <v>136</v>
      </c>
      <c r="J66" s="206"/>
      <c r="K66" s="386"/>
      <c r="L66" s="386"/>
      <c r="M66" s="386"/>
      <c r="N66" s="386"/>
      <c r="O66" s="386"/>
    </row>
    <row r="67" spans="1:15">
      <c r="A67" s="76" t="s">
        <v>89</v>
      </c>
      <c r="B67" s="76" t="s">
        <v>90</v>
      </c>
      <c r="C67" s="76" t="s">
        <v>91</v>
      </c>
      <c r="D67" s="76" t="s">
        <v>92</v>
      </c>
      <c r="E67" s="76" t="s">
        <v>93</v>
      </c>
      <c r="F67" s="76" t="s">
        <v>94</v>
      </c>
      <c r="G67" s="76" t="s">
        <v>95</v>
      </c>
      <c r="I67" s="76" t="s">
        <v>89</v>
      </c>
      <c r="J67" s="76" t="s">
        <v>90</v>
      </c>
      <c r="K67" s="76" t="s">
        <v>91</v>
      </c>
      <c r="L67" s="76" t="s">
        <v>92</v>
      </c>
      <c r="M67" s="76" t="s">
        <v>93</v>
      </c>
      <c r="N67" s="76" t="s">
        <v>94</v>
      </c>
      <c r="O67" s="76" t="s">
        <v>95</v>
      </c>
    </row>
    <row r="68" spans="1:15" ht="11.45" customHeight="1">
      <c r="A68" s="203" t="s">
        <v>98</v>
      </c>
      <c r="B68" s="42" t="s">
        <v>99</v>
      </c>
      <c r="C68" s="49" t="s">
        <v>110</v>
      </c>
      <c r="D68" s="49" t="s">
        <v>110</v>
      </c>
      <c r="E68" s="49" t="s">
        <v>110</v>
      </c>
      <c r="F68" s="49" t="s">
        <v>110</v>
      </c>
      <c r="G68" s="49" t="s">
        <v>110</v>
      </c>
      <c r="I68" s="203" t="s">
        <v>98</v>
      </c>
      <c r="J68" s="42" t="s">
        <v>99</v>
      </c>
      <c r="K68" s="49" t="s">
        <v>110</v>
      </c>
      <c r="L68" s="49" t="s">
        <v>110</v>
      </c>
      <c r="M68" s="49" t="s">
        <v>110</v>
      </c>
      <c r="N68" s="49" t="s">
        <v>110</v>
      </c>
      <c r="O68" s="48" t="s">
        <v>122</v>
      </c>
    </row>
    <row r="69" spans="1:15" ht="11.45" customHeight="1">
      <c r="A69" s="204"/>
      <c r="B69" s="42" t="s">
        <v>102</v>
      </c>
      <c r="C69" s="49" t="s">
        <v>110</v>
      </c>
      <c r="D69" s="49" t="s">
        <v>110</v>
      </c>
      <c r="E69" s="49" t="s">
        <v>110</v>
      </c>
      <c r="F69" s="49" t="s">
        <v>110</v>
      </c>
      <c r="G69" s="49" t="s">
        <v>110</v>
      </c>
      <c r="I69" s="204"/>
      <c r="J69" s="42" t="s">
        <v>102</v>
      </c>
      <c r="K69" s="49" t="s">
        <v>110</v>
      </c>
      <c r="L69" s="49" t="s">
        <v>110</v>
      </c>
      <c r="M69" s="49" t="s">
        <v>110</v>
      </c>
      <c r="N69" s="49" t="s">
        <v>110</v>
      </c>
      <c r="O69" s="48" t="s">
        <v>122</v>
      </c>
    </row>
    <row r="70" spans="1:15" ht="11.45" customHeight="1">
      <c r="A70" s="204"/>
      <c r="B70" s="42" t="s">
        <v>104</v>
      </c>
      <c r="C70" s="49" t="s">
        <v>110</v>
      </c>
      <c r="D70" s="49" t="s">
        <v>110</v>
      </c>
      <c r="E70" s="49" t="s">
        <v>110</v>
      </c>
      <c r="F70" s="49" t="s">
        <v>110</v>
      </c>
      <c r="G70" s="49" t="s">
        <v>110</v>
      </c>
      <c r="I70" s="204"/>
      <c r="J70" s="42" t="s">
        <v>104</v>
      </c>
      <c r="K70" s="49" t="s">
        <v>110</v>
      </c>
      <c r="L70" s="49" t="s">
        <v>110</v>
      </c>
      <c r="M70" s="49" t="s">
        <v>110</v>
      </c>
      <c r="N70" s="49" t="s">
        <v>110</v>
      </c>
      <c r="O70" s="48" t="s">
        <v>122</v>
      </c>
    </row>
    <row r="71" spans="1:15" ht="11.45" customHeight="1">
      <c r="A71" s="205"/>
      <c r="B71" s="42" t="s">
        <v>106</v>
      </c>
      <c r="C71" s="49" t="s">
        <v>110</v>
      </c>
      <c r="D71" s="49" t="s">
        <v>110</v>
      </c>
      <c r="E71" s="49" t="s">
        <v>110</v>
      </c>
      <c r="F71" s="49" t="s">
        <v>110</v>
      </c>
      <c r="G71" s="49" t="s">
        <v>110</v>
      </c>
      <c r="I71" s="205"/>
      <c r="J71" s="42" t="s">
        <v>106</v>
      </c>
      <c r="K71" s="49" t="s">
        <v>110</v>
      </c>
      <c r="L71" s="49" t="s">
        <v>110</v>
      </c>
      <c r="M71" s="49" t="s">
        <v>110</v>
      </c>
      <c r="N71" s="49" t="s">
        <v>110</v>
      </c>
      <c r="O71" s="48" t="s">
        <v>122</v>
      </c>
    </row>
    <row r="72" spans="1:15" ht="11.45" customHeight="1">
      <c r="A72" s="203" t="s">
        <v>108</v>
      </c>
      <c r="B72" s="42" t="s">
        <v>99</v>
      </c>
      <c r="C72" s="49" t="s">
        <v>110</v>
      </c>
      <c r="D72" s="49" t="s">
        <v>110</v>
      </c>
      <c r="E72" s="49" t="s">
        <v>110</v>
      </c>
      <c r="F72" s="49" t="s">
        <v>110</v>
      </c>
      <c r="G72" s="49" t="s">
        <v>110</v>
      </c>
      <c r="I72" s="203" t="s">
        <v>108</v>
      </c>
      <c r="J72" s="42" t="s">
        <v>99</v>
      </c>
      <c r="K72" s="48" t="s">
        <v>122</v>
      </c>
      <c r="L72" s="48" t="s">
        <v>122</v>
      </c>
      <c r="M72" s="48" t="s">
        <v>122</v>
      </c>
      <c r="N72" s="48" t="s">
        <v>122</v>
      </c>
      <c r="O72" s="48" t="s">
        <v>122</v>
      </c>
    </row>
    <row r="73" spans="1:15" ht="11.45" customHeight="1">
      <c r="A73" s="204"/>
      <c r="B73" s="42" t="s">
        <v>102</v>
      </c>
      <c r="C73" s="49" t="s">
        <v>110</v>
      </c>
      <c r="D73" s="49" t="s">
        <v>110</v>
      </c>
      <c r="E73" s="49" t="s">
        <v>110</v>
      </c>
      <c r="F73" s="49" t="s">
        <v>110</v>
      </c>
      <c r="G73" s="49" t="s">
        <v>110</v>
      </c>
      <c r="I73" s="204"/>
      <c r="J73" s="42" t="s">
        <v>102</v>
      </c>
      <c r="K73" s="48" t="s">
        <v>122</v>
      </c>
      <c r="L73" s="48" t="s">
        <v>122</v>
      </c>
      <c r="M73" s="48" t="s">
        <v>122</v>
      </c>
      <c r="N73" s="48" t="s">
        <v>122</v>
      </c>
      <c r="O73" s="48" t="s">
        <v>122</v>
      </c>
    </row>
    <row r="74" spans="1:15" ht="11.45" customHeight="1">
      <c r="A74" s="204"/>
      <c r="B74" s="42" t="s">
        <v>104</v>
      </c>
      <c r="C74" s="49" t="s">
        <v>110</v>
      </c>
      <c r="D74" s="49" t="s">
        <v>110</v>
      </c>
      <c r="E74" s="49" t="s">
        <v>110</v>
      </c>
      <c r="F74" s="49" t="s">
        <v>110</v>
      </c>
      <c r="G74" s="49" t="s">
        <v>110</v>
      </c>
      <c r="I74" s="204"/>
      <c r="J74" s="42" t="s">
        <v>104</v>
      </c>
      <c r="K74" s="48" t="s">
        <v>122</v>
      </c>
      <c r="L74" s="48" t="s">
        <v>122</v>
      </c>
      <c r="M74" s="48" t="s">
        <v>122</v>
      </c>
      <c r="N74" s="48" t="s">
        <v>122</v>
      </c>
      <c r="O74" s="48" t="s">
        <v>122</v>
      </c>
    </row>
    <row r="75" spans="1:15" ht="11.45" customHeight="1">
      <c r="A75" s="205"/>
      <c r="B75" s="42" t="s">
        <v>106</v>
      </c>
      <c r="C75" s="49" t="s">
        <v>110</v>
      </c>
      <c r="D75" s="49" t="s">
        <v>110</v>
      </c>
      <c r="E75" s="49" t="s">
        <v>110</v>
      </c>
      <c r="F75" s="49" t="s">
        <v>110</v>
      </c>
      <c r="G75" s="49" t="s">
        <v>110</v>
      </c>
      <c r="I75" s="205"/>
      <c r="J75" s="42" t="s">
        <v>106</v>
      </c>
      <c r="K75" s="48" t="s">
        <v>122</v>
      </c>
      <c r="L75" s="48" t="s">
        <v>122</v>
      </c>
      <c r="M75" s="48" t="s">
        <v>122</v>
      </c>
      <c r="N75" s="48" t="s">
        <v>122</v>
      </c>
      <c r="O75" s="48" t="s">
        <v>122</v>
      </c>
    </row>
    <row r="76" spans="1:15" ht="11.45" customHeight="1">
      <c r="A76" s="203" t="s">
        <v>114</v>
      </c>
      <c r="B76" s="42" t="s">
        <v>99</v>
      </c>
      <c r="C76" s="49" t="s">
        <v>110</v>
      </c>
      <c r="D76" s="49" t="s">
        <v>110</v>
      </c>
      <c r="E76" s="49" t="s">
        <v>110</v>
      </c>
      <c r="F76" s="49" t="s">
        <v>110</v>
      </c>
      <c r="G76" s="49" t="s">
        <v>110</v>
      </c>
      <c r="I76" s="203" t="s">
        <v>114</v>
      </c>
      <c r="J76" s="42" t="s">
        <v>99</v>
      </c>
      <c r="K76" s="48" t="s">
        <v>111</v>
      </c>
      <c r="L76" s="48" t="s">
        <v>111</v>
      </c>
      <c r="M76" s="48" t="s">
        <v>111</v>
      </c>
      <c r="N76" s="48" t="s">
        <v>111</v>
      </c>
      <c r="O76" s="48" t="s">
        <v>111</v>
      </c>
    </row>
    <row r="77" spans="1:15" ht="11.45" customHeight="1">
      <c r="A77" s="204"/>
      <c r="B77" s="42" t="s">
        <v>102</v>
      </c>
      <c r="C77" s="49" t="s">
        <v>110</v>
      </c>
      <c r="D77" s="49" t="s">
        <v>110</v>
      </c>
      <c r="E77" s="49" t="s">
        <v>110</v>
      </c>
      <c r="F77" s="49" t="s">
        <v>110</v>
      </c>
      <c r="G77" s="49" t="s">
        <v>110</v>
      </c>
      <c r="I77" s="204"/>
      <c r="J77" s="42" t="s">
        <v>102</v>
      </c>
      <c r="K77" s="48" t="s">
        <v>111</v>
      </c>
      <c r="L77" s="48" t="s">
        <v>111</v>
      </c>
      <c r="M77" s="48" t="s">
        <v>111</v>
      </c>
      <c r="N77" s="48" t="s">
        <v>111</v>
      </c>
      <c r="O77" s="48" t="s">
        <v>111</v>
      </c>
    </row>
    <row r="78" spans="1:15" ht="11.45" customHeight="1">
      <c r="A78" s="204"/>
      <c r="B78" s="42" t="s">
        <v>104</v>
      </c>
      <c r="C78" s="49" t="s">
        <v>110</v>
      </c>
      <c r="D78" s="49" t="s">
        <v>110</v>
      </c>
      <c r="E78" s="49" t="s">
        <v>110</v>
      </c>
      <c r="F78" s="49" t="s">
        <v>110</v>
      </c>
      <c r="G78" s="49" t="s">
        <v>110</v>
      </c>
      <c r="I78" s="204"/>
      <c r="J78" s="42" t="s">
        <v>104</v>
      </c>
      <c r="K78" s="48" t="s">
        <v>111</v>
      </c>
      <c r="L78" s="48" t="s">
        <v>111</v>
      </c>
      <c r="M78" s="48" t="s">
        <v>111</v>
      </c>
      <c r="N78" s="48" t="s">
        <v>111</v>
      </c>
      <c r="O78" s="48" t="s">
        <v>111</v>
      </c>
    </row>
    <row r="79" spans="1:15" ht="11.45" customHeight="1">
      <c r="A79" s="205"/>
      <c r="B79" s="42" t="s">
        <v>106</v>
      </c>
      <c r="C79" s="49" t="s">
        <v>110</v>
      </c>
      <c r="D79" s="49" t="s">
        <v>110</v>
      </c>
      <c r="E79" s="49" t="s">
        <v>110</v>
      </c>
      <c r="F79" s="49" t="s">
        <v>110</v>
      </c>
      <c r="G79" s="49" t="s">
        <v>110</v>
      </c>
      <c r="I79" s="205"/>
      <c r="J79" s="42" t="s">
        <v>106</v>
      </c>
      <c r="K79" s="48" t="s">
        <v>111</v>
      </c>
      <c r="L79" s="48" t="s">
        <v>111</v>
      </c>
      <c r="M79" s="48" t="s">
        <v>111</v>
      </c>
      <c r="N79" s="48" t="s">
        <v>111</v>
      </c>
      <c r="O79" s="48" t="s">
        <v>111</v>
      </c>
    </row>
    <row r="80" spans="1:15" ht="11.45" customHeight="1">
      <c r="A80" s="203" t="s">
        <v>117</v>
      </c>
      <c r="B80" s="42" t="s">
        <v>99</v>
      </c>
      <c r="C80" s="49" t="s">
        <v>110</v>
      </c>
      <c r="D80" s="49" t="s">
        <v>110</v>
      </c>
      <c r="E80" s="49" t="s">
        <v>110</v>
      </c>
      <c r="F80" s="49" t="s">
        <v>110</v>
      </c>
      <c r="G80" s="49" t="s">
        <v>110</v>
      </c>
      <c r="I80" s="203" t="s">
        <v>117</v>
      </c>
      <c r="J80" s="42" t="s">
        <v>99</v>
      </c>
      <c r="K80" s="48" t="s">
        <v>111</v>
      </c>
      <c r="L80" s="48" t="s">
        <v>111</v>
      </c>
      <c r="M80" s="48" t="s">
        <v>111</v>
      </c>
      <c r="N80" s="48" t="s">
        <v>111</v>
      </c>
      <c r="O80" s="48" t="s">
        <v>111</v>
      </c>
    </row>
    <row r="81" spans="1:15" ht="11.45" customHeight="1">
      <c r="A81" s="204"/>
      <c r="B81" s="42" t="s">
        <v>102</v>
      </c>
      <c r="C81" s="49" t="s">
        <v>110</v>
      </c>
      <c r="D81" s="49" t="s">
        <v>110</v>
      </c>
      <c r="E81" s="49" t="s">
        <v>110</v>
      </c>
      <c r="F81" s="49" t="s">
        <v>110</v>
      </c>
      <c r="G81" s="49" t="s">
        <v>110</v>
      </c>
      <c r="I81" s="204"/>
      <c r="J81" s="42" t="s">
        <v>102</v>
      </c>
      <c r="K81" s="48" t="s">
        <v>111</v>
      </c>
      <c r="L81" s="48" t="s">
        <v>111</v>
      </c>
      <c r="M81" s="48" t="s">
        <v>111</v>
      </c>
      <c r="N81" s="48" t="s">
        <v>111</v>
      </c>
      <c r="O81" s="48" t="s">
        <v>111</v>
      </c>
    </row>
    <row r="82" spans="1:15" ht="11.45" customHeight="1">
      <c r="A82" s="204"/>
      <c r="B82" s="42" t="s">
        <v>104</v>
      </c>
      <c r="C82" s="49" t="s">
        <v>110</v>
      </c>
      <c r="D82" s="49" t="s">
        <v>110</v>
      </c>
      <c r="E82" s="49" t="s">
        <v>110</v>
      </c>
      <c r="F82" s="49" t="s">
        <v>110</v>
      </c>
      <c r="G82" s="49" t="s">
        <v>110</v>
      </c>
      <c r="I82" s="204"/>
      <c r="J82" s="42" t="s">
        <v>104</v>
      </c>
      <c r="K82" s="48" t="s">
        <v>111</v>
      </c>
      <c r="L82" s="48" t="s">
        <v>111</v>
      </c>
      <c r="M82" s="48" t="s">
        <v>111</v>
      </c>
      <c r="N82" s="48" t="s">
        <v>111</v>
      </c>
      <c r="O82" s="48" t="s">
        <v>111</v>
      </c>
    </row>
    <row r="83" spans="1:15" ht="11.45" customHeight="1">
      <c r="A83" s="205"/>
      <c r="B83" s="42" t="s">
        <v>106</v>
      </c>
      <c r="C83" s="49" t="s">
        <v>110</v>
      </c>
      <c r="D83" s="49" t="s">
        <v>110</v>
      </c>
      <c r="E83" s="49" t="s">
        <v>110</v>
      </c>
      <c r="F83" s="49" t="s">
        <v>110</v>
      </c>
      <c r="G83" s="49" t="s">
        <v>110</v>
      </c>
      <c r="I83" s="205"/>
      <c r="J83" s="42" t="s">
        <v>106</v>
      </c>
      <c r="K83" s="48" t="s">
        <v>111</v>
      </c>
      <c r="L83" s="48" t="s">
        <v>111</v>
      </c>
      <c r="M83" s="48" t="s">
        <v>111</v>
      </c>
      <c r="N83" s="48" t="s">
        <v>111</v>
      </c>
      <c r="O83" s="48" t="s">
        <v>111</v>
      </c>
    </row>
    <row r="86" spans="1:15" s="44" customFormat="1">
      <c r="A86" s="206" t="s">
        <v>137</v>
      </c>
      <c r="B86" s="206"/>
      <c r="C86" s="386"/>
      <c r="D86" s="386"/>
      <c r="E86" s="386"/>
      <c r="F86" s="386"/>
      <c r="G86" s="386"/>
    </row>
    <row r="87" spans="1:15">
      <c r="A87" s="76" t="s">
        <v>89</v>
      </c>
      <c r="B87" s="76" t="s">
        <v>90</v>
      </c>
      <c r="C87" s="76" t="s">
        <v>91</v>
      </c>
      <c r="D87" s="76" t="s">
        <v>92</v>
      </c>
      <c r="E87" s="76" t="s">
        <v>93</v>
      </c>
      <c r="F87" s="76" t="s">
        <v>94</v>
      </c>
      <c r="G87" s="76" t="s">
        <v>95</v>
      </c>
    </row>
    <row r="88" spans="1:15" ht="11.45" customHeight="1">
      <c r="A88" s="203" t="s">
        <v>98</v>
      </c>
      <c r="B88" s="42" t="s">
        <v>99</v>
      </c>
      <c r="C88" s="48" t="s">
        <v>111</v>
      </c>
      <c r="D88" s="48" t="s">
        <v>111</v>
      </c>
      <c r="E88" s="48" t="s">
        <v>111</v>
      </c>
      <c r="F88" s="48" t="s">
        <v>111</v>
      </c>
      <c r="G88" s="48" t="s">
        <v>111</v>
      </c>
    </row>
    <row r="89" spans="1:15" ht="11.45" customHeight="1">
      <c r="A89" s="204"/>
      <c r="B89" s="42" t="s">
        <v>102</v>
      </c>
      <c r="C89" s="48" t="s">
        <v>111</v>
      </c>
      <c r="D89" s="48" t="s">
        <v>111</v>
      </c>
      <c r="E89" s="48" t="s">
        <v>111</v>
      </c>
      <c r="F89" s="48" t="s">
        <v>111</v>
      </c>
      <c r="G89" s="48" t="s">
        <v>111</v>
      </c>
    </row>
    <row r="90" spans="1:15" ht="11.45" customHeight="1">
      <c r="A90" s="204"/>
      <c r="B90" s="42" t="s">
        <v>104</v>
      </c>
      <c r="C90" s="48" t="s">
        <v>111</v>
      </c>
      <c r="D90" s="48" t="s">
        <v>111</v>
      </c>
      <c r="E90" s="48" t="s">
        <v>111</v>
      </c>
      <c r="F90" s="48" t="s">
        <v>111</v>
      </c>
      <c r="G90" s="48" t="s">
        <v>111</v>
      </c>
    </row>
    <row r="91" spans="1:15" ht="11.45" customHeight="1">
      <c r="A91" s="205"/>
      <c r="B91" s="42" t="s">
        <v>106</v>
      </c>
      <c r="C91" s="48" t="s">
        <v>111</v>
      </c>
      <c r="D91" s="48" t="s">
        <v>111</v>
      </c>
      <c r="E91" s="48" t="s">
        <v>111</v>
      </c>
      <c r="F91" s="48" t="s">
        <v>111</v>
      </c>
      <c r="G91" s="48" t="s">
        <v>111</v>
      </c>
    </row>
    <row r="92" spans="1:15" ht="11.45" customHeight="1">
      <c r="A92" s="203" t="s">
        <v>108</v>
      </c>
      <c r="B92" s="42" t="s">
        <v>99</v>
      </c>
      <c r="C92" s="48" t="s">
        <v>111</v>
      </c>
      <c r="D92" s="48" t="s">
        <v>111</v>
      </c>
      <c r="E92" s="48" t="s">
        <v>111</v>
      </c>
      <c r="F92" s="48" t="s">
        <v>111</v>
      </c>
      <c r="G92" s="48" t="s">
        <v>111</v>
      </c>
    </row>
    <row r="93" spans="1:15" ht="11.45" customHeight="1">
      <c r="A93" s="204"/>
      <c r="B93" s="42" t="s">
        <v>102</v>
      </c>
      <c r="C93" s="48" t="s">
        <v>111</v>
      </c>
      <c r="D93" s="48" t="s">
        <v>111</v>
      </c>
      <c r="E93" s="48" t="s">
        <v>111</v>
      </c>
      <c r="F93" s="48" t="s">
        <v>111</v>
      </c>
      <c r="G93" s="48" t="s">
        <v>111</v>
      </c>
    </row>
    <row r="94" spans="1:15" ht="11.45" customHeight="1">
      <c r="A94" s="204"/>
      <c r="B94" s="42" t="s">
        <v>104</v>
      </c>
      <c r="C94" s="48" t="s">
        <v>111</v>
      </c>
      <c r="D94" s="48" t="s">
        <v>111</v>
      </c>
      <c r="E94" s="48" t="s">
        <v>111</v>
      </c>
      <c r="F94" s="48" t="s">
        <v>111</v>
      </c>
      <c r="G94" s="48" t="s">
        <v>111</v>
      </c>
    </row>
    <row r="95" spans="1:15" ht="11.45" customHeight="1">
      <c r="A95" s="205"/>
      <c r="B95" s="42" t="s">
        <v>106</v>
      </c>
      <c r="C95" s="48" t="s">
        <v>111</v>
      </c>
      <c r="D95" s="48" t="s">
        <v>111</v>
      </c>
      <c r="E95" s="48" t="s">
        <v>111</v>
      </c>
      <c r="F95" s="48" t="s">
        <v>111</v>
      </c>
      <c r="G95" s="48" t="s">
        <v>111</v>
      </c>
    </row>
    <row r="96" spans="1:15" ht="11.45" customHeight="1">
      <c r="A96" s="203" t="s">
        <v>114</v>
      </c>
      <c r="B96" s="42" t="s">
        <v>99</v>
      </c>
      <c r="C96" s="48" t="s">
        <v>111</v>
      </c>
      <c r="D96" s="48" t="s">
        <v>111</v>
      </c>
      <c r="E96" s="48" t="s">
        <v>111</v>
      </c>
      <c r="F96" s="48" t="s">
        <v>111</v>
      </c>
      <c r="G96" s="48" t="s">
        <v>123</v>
      </c>
    </row>
    <row r="97" spans="1:7" ht="11.45" customHeight="1">
      <c r="A97" s="204"/>
      <c r="B97" s="42" t="s">
        <v>102</v>
      </c>
      <c r="C97" s="48" t="s">
        <v>111</v>
      </c>
      <c r="D97" s="48" t="s">
        <v>111</v>
      </c>
      <c r="E97" s="48" t="s">
        <v>111</v>
      </c>
      <c r="F97" s="48" t="s">
        <v>111</v>
      </c>
      <c r="G97" s="48" t="s">
        <v>123</v>
      </c>
    </row>
    <row r="98" spans="1:7" ht="11.45" customHeight="1">
      <c r="A98" s="204"/>
      <c r="B98" s="42" t="s">
        <v>104</v>
      </c>
      <c r="C98" s="48" t="s">
        <v>111</v>
      </c>
      <c r="D98" s="48" t="s">
        <v>111</v>
      </c>
      <c r="E98" s="48" t="s">
        <v>111</v>
      </c>
      <c r="F98" s="48" t="s">
        <v>111</v>
      </c>
      <c r="G98" s="48" t="s">
        <v>123</v>
      </c>
    </row>
    <row r="99" spans="1:7" ht="11.45" customHeight="1">
      <c r="A99" s="205"/>
      <c r="B99" s="42" t="s">
        <v>106</v>
      </c>
      <c r="C99" s="48" t="s">
        <v>111</v>
      </c>
      <c r="D99" s="48" t="s">
        <v>111</v>
      </c>
      <c r="E99" s="48" t="s">
        <v>111</v>
      </c>
      <c r="F99" s="48" t="s">
        <v>111</v>
      </c>
      <c r="G99" s="48" t="s">
        <v>123</v>
      </c>
    </row>
    <row r="100" spans="1:7" ht="11.45" customHeight="1">
      <c r="A100" s="203" t="s">
        <v>117</v>
      </c>
      <c r="B100" s="42" t="s">
        <v>99</v>
      </c>
      <c r="C100" s="48" t="s">
        <v>123</v>
      </c>
      <c r="D100" s="48" t="s">
        <v>123</v>
      </c>
      <c r="E100" s="48" t="s">
        <v>123</v>
      </c>
      <c r="F100" s="48" t="s">
        <v>123</v>
      </c>
      <c r="G100" s="48" t="s">
        <v>123</v>
      </c>
    </row>
    <row r="101" spans="1:7" ht="11.45" customHeight="1">
      <c r="A101" s="204"/>
      <c r="B101" s="42" t="s">
        <v>102</v>
      </c>
      <c r="C101" s="48" t="s">
        <v>123</v>
      </c>
      <c r="D101" s="48" t="s">
        <v>123</v>
      </c>
      <c r="E101" s="48" t="s">
        <v>123</v>
      </c>
      <c r="F101" s="48" t="s">
        <v>123</v>
      </c>
      <c r="G101" s="48" t="s">
        <v>123</v>
      </c>
    </row>
    <row r="102" spans="1:7" ht="11.45" customHeight="1">
      <c r="A102" s="204"/>
      <c r="B102" s="42" t="s">
        <v>104</v>
      </c>
      <c r="C102" s="48" t="s">
        <v>123</v>
      </c>
      <c r="D102" s="48" t="s">
        <v>123</v>
      </c>
      <c r="E102" s="48" t="s">
        <v>123</v>
      </c>
      <c r="F102" s="48" t="s">
        <v>123</v>
      </c>
      <c r="G102" s="48" t="s">
        <v>123</v>
      </c>
    </row>
    <row r="103" spans="1:7" ht="11.45" customHeight="1">
      <c r="A103" s="205"/>
      <c r="B103" s="42" t="s">
        <v>106</v>
      </c>
      <c r="C103" s="48" t="s">
        <v>123</v>
      </c>
      <c r="D103" s="48" t="s">
        <v>123</v>
      </c>
      <c r="E103" s="48" t="s">
        <v>123</v>
      </c>
      <c r="F103" s="48" t="s">
        <v>123</v>
      </c>
      <c r="G103" s="48" t="s">
        <v>123</v>
      </c>
    </row>
  </sheetData>
  <mergeCells count="47">
    <mergeCell ref="A86:G86"/>
    <mergeCell ref="A88:A91"/>
    <mergeCell ref="A92:A95"/>
    <mergeCell ref="A96:A99"/>
    <mergeCell ref="A100:A103"/>
    <mergeCell ref="I66:O66"/>
    <mergeCell ref="I68:I71"/>
    <mergeCell ref="I72:I75"/>
    <mergeCell ref="I76:I79"/>
    <mergeCell ref="I80:I83"/>
    <mergeCell ref="A66:G66"/>
    <mergeCell ref="A68:A71"/>
    <mergeCell ref="A72:A75"/>
    <mergeCell ref="A76:A79"/>
    <mergeCell ref="A80:A83"/>
    <mergeCell ref="I26:O26"/>
    <mergeCell ref="I28:I31"/>
    <mergeCell ref="I32:I35"/>
    <mergeCell ref="I36:I39"/>
    <mergeCell ref="I40:I43"/>
    <mergeCell ref="A2:O4"/>
    <mergeCell ref="A48:A51"/>
    <mergeCell ref="A52:A55"/>
    <mergeCell ref="A56:A59"/>
    <mergeCell ref="A60:A63"/>
    <mergeCell ref="I46:O46"/>
    <mergeCell ref="I48:I51"/>
    <mergeCell ref="I52:I55"/>
    <mergeCell ref="I56:I59"/>
    <mergeCell ref="I60:I63"/>
    <mergeCell ref="A46:G46"/>
    <mergeCell ref="A26:G26"/>
    <mergeCell ref="A28:A31"/>
    <mergeCell ref="A32:A35"/>
    <mergeCell ref="A36:A39"/>
    <mergeCell ref="A40:A43"/>
    <mergeCell ref="Q6:R6"/>
    <mergeCell ref="A20:A23"/>
    <mergeCell ref="I6:O6"/>
    <mergeCell ref="I8:I11"/>
    <mergeCell ref="I12:I15"/>
    <mergeCell ref="I16:I19"/>
    <mergeCell ref="I20:I23"/>
    <mergeCell ref="A6:G6"/>
    <mergeCell ref="A8:A11"/>
    <mergeCell ref="A12:A15"/>
    <mergeCell ref="A16:A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993"/>
  <sheetViews>
    <sheetView zoomScale="80" zoomScaleNormal="80" workbookViewId="0">
      <pane xSplit="8" ySplit="4" topLeftCell="X54" activePane="bottomRight" state="frozen"/>
      <selection pane="bottomRight" activeCell="X54" sqref="X54"/>
      <selection pane="bottomLeft" activeCell="A6" sqref="A6"/>
      <selection pane="topRight" activeCell="I1" sqref="I1"/>
    </sheetView>
  </sheetViews>
  <sheetFormatPr defaultColWidth="11" defaultRowHeight="15" customHeight="1"/>
  <cols>
    <col min="1" max="1" width="15.25" customWidth="1"/>
    <col min="2" max="2" width="10.5" customWidth="1"/>
    <col min="3" max="3" width="25" style="8" customWidth="1"/>
    <col min="4" max="4" width="38.375" customWidth="1"/>
    <col min="5" max="5" width="11.625" customWidth="1"/>
    <col min="6" max="6" width="11.125" customWidth="1"/>
    <col min="7" max="8" width="10.875" customWidth="1"/>
    <col min="9" max="9" width="11.875" style="29" customWidth="1"/>
    <col min="10" max="13" width="8.625" customWidth="1"/>
    <col min="14" max="14" width="10.625" style="29" customWidth="1"/>
    <col min="15" max="17" width="8.625" customWidth="1"/>
    <col min="18" max="18" width="10.625" style="29" customWidth="1"/>
    <col min="19" max="20" width="8.625" customWidth="1"/>
    <col min="21" max="21" width="10.625" style="29" customWidth="1"/>
    <col min="22" max="23" width="8.625" customWidth="1"/>
    <col min="24" max="24" width="10.625" style="29" customWidth="1"/>
    <col min="25" max="34" width="11" customWidth="1"/>
  </cols>
  <sheetData>
    <row r="1" spans="1:34" ht="81" customHeight="1">
      <c r="A1" s="192" t="s">
        <v>138</v>
      </c>
      <c r="B1" s="193"/>
      <c r="C1" s="193"/>
      <c r="D1" s="193"/>
      <c r="E1" s="193"/>
      <c r="F1" s="193"/>
      <c r="G1" s="193"/>
      <c r="H1" s="193"/>
      <c r="I1" s="193"/>
      <c r="J1" s="193"/>
      <c r="K1" s="193"/>
      <c r="L1" s="179"/>
      <c r="M1" s="193"/>
      <c r="N1" s="193"/>
      <c r="O1" s="193"/>
      <c r="P1" s="193"/>
      <c r="Q1" s="116"/>
      <c r="R1" s="193"/>
      <c r="S1" s="193"/>
      <c r="T1" s="193"/>
      <c r="U1" s="193"/>
      <c r="V1" s="193"/>
      <c r="W1" s="193"/>
      <c r="X1" s="116"/>
    </row>
    <row r="2" spans="1:34" ht="15.75" customHeight="1">
      <c r="A2" s="1" t="s">
        <v>139</v>
      </c>
      <c r="B2" s="1"/>
      <c r="C2" s="2">
        <v>4</v>
      </c>
      <c r="D2" s="2"/>
      <c r="E2" s="3"/>
      <c r="F2" s="3"/>
      <c r="G2" s="3"/>
      <c r="H2" s="3"/>
      <c r="I2" s="133"/>
      <c r="J2" s="4"/>
      <c r="K2" s="3"/>
      <c r="L2" s="3"/>
      <c r="M2" s="3"/>
      <c r="N2" s="133"/>
      <c r="O2" s="3"/>
      <c r="P2" s="4" t="s">
        <v>140</v>
      </c>
      <c r="Q2" s="4"/>
      <c r="R2" s="135"/>
      <c r="S2" s="5"/>
      <c r="T2" s="5"/>
      <c r="U2" s="135"/>
      <c r="V2" s="4"/>
      <c r="W2" s="3"/>
      <c r="X2" s="136"/>
    </row>
    <row r="3" spans="1:34" s="8" customFormat="1" ht="34.5" customHeight="1">
      <c r="A3" s="194" t="s">
        <v>141</v>
      </c>
      <c r="B3" s="346" t="s">
        <v>142</v>
      </c>
      <c r="C3" s="346" t="s">
        <v>8</v>
      </c>
      <c r="D3" s="346" t="s">
        <v>143</v>
      </c>
      <c r="E3" s="346" t="s">
        <v>144</v>
      </c>
      <c r="F3" s="346" t="s">
        <v>145</v>
      </c>
      <c r="G3" s="346" t="s">
        <v>146</v>
      </c>
      <c r="H3" s="348" t="s">
        <v>147</v>
      </c>
      <c r="I3" s="105" t="s">
        <v>57</v>
      </c>
      <c r="J3" s="350" t="s">
        <v>148</v>
      </c>
      <c r="K3" s="351"/>
      <c r="L3" s="351"/>
      <c r="M3" s="351"/>
      <c r="N3" s="352"/>
      <c r="O3" s="350" t="s">
        <v>149</v>
      </c>
      <c r="P3" s="353"/>
      <c r="Q3" s="354"/>
      <c r="R3" s="354"/>
      <c r="S3" s="350" t="s">
        <v>150</v>
      </c>
      <c r="T3" s="351"/>
      <c r="U3" s="356"/>
      <c r="V3" s="355" t="s">
        <v>151</v>
      </c>
      <c r="W3" s="351"/>
      <c r="X3" s="356"/>
      <c r="Y3" s="6"/>
      <c r="Z3" s="6"/>
      <c r="AA3" s="6"/>
      <c r="AB3" s="6"/>
      <c r="AC3" s="6"/>
      <c r="AD3" s="6"/>
      <c r="AE3" s="6"/>
      <c r="AF3" s="6"/>
      <c r="AG3" s="6"/>
      <c r="AH3" s="6"/>
    </row>
    <row r="4" spans="1:34" ht="49.5" customHeight="1">
      <c r="A4" s="195"/>
      <c r="B4" s="347"/>
      <c r="C4" s="347"/>
      <c r="D4" s="347"/>
      <c r="E4" s="347"/>
      <c r="F4" s="347"/>
      <c r="G4" s="347"/>
      <c r="H4" s="349"/>
      <c r="I4" s="106" t="s">
        <v>152</v>
      </c>
      <c r="J4" s="100" t="s">
        <v>153</v>
      </c>
      <c r="K4" s="89" t="s">
        <v>154</v>
      </c>
      <c r="L4" s="89" t="s">
        <v>155</v>
      </c>
      <c r="M4" s="89" t="s">
        <v>156</v>
      </c>
      <c r="N4" s="108" t="s">
        <v>157</v>
      </c>
      <c r="O4" s="100" t="s">
        <v>156</v>
      </c>
      <c r="P4" s="89" t="s">
        <v>158</v>
      </c>
      <c r="Q4" s="89" t="s">
        <v>159</v>
      </c>
      <c r="R4" s="108" t="s">
        <v>160</v>
      </c>
      <c r="S4" s="100" t="s">
        <v>161</v>
      </c>
      <c r="T4" s="89" t="s">
        <v>162</v>
      </c>
      <c r="U4" s="141" t="s">
        <v>163</v>
      </c>
      <c r="V4" s="143" t="s">
        <v>162</v>
      </c>
      <c r="W4" s="110" t="s">
        <v>164</v>
      </c>
      <c r="X4" s="111" t="s">
        <v>165</v>
      </c>
      <c r="Y4" s="7"/>
      <c r="Z4" s="7"/>
      <c r="AA4" s="7"/>
      <c r="AB4" s="7"/>
      <c r="AC4" s="7"/>
      <c r="AD4" s="7"/>
      <c r="AE4" s="7"/>
      <c r="AF4" s="7"/>
      <c r="AG4" s="7"/>
      <c r="AH4" s="7"/>
    </row>
    <row r="5" spans="1:34" s="8" customFormat="1" ht="54.75" customHeight="1">
      <c r="A5" s="274" t="s">
        <v>57</v>
      </c>
      <c r="B5" s="338">
        <v>0.25</v>
      </c>
      <c r="C5" s="117" t="s">
        <v>166</v>
      </c>
      <c r="D5" s="94" t="s">
        <v>167</v>
      </c>
      <c r="E5" s="12">
        <v>1</v>
      </c>
      <c r="F5" s="12">
        <v>1</v>
      </c>
      <c r="G5" s="13">
        <v>48</v>
      </c>
      <c r="H5" s="96">
        <v>48</v>
      </c>
      <c r="I5" s="140">
        <v>48</v>
      </c>
      <c r="J5" s="101" t="s">
        <v>68</v>
      </c>
      <c r="K5" s="11" t="s">
        <v>68</v>
      </c>
      <c r="L5" s="11" t="s">
        <v>168</v>
      </c>
      <c r="M5" s="11" t="s">
        <v>68</v>
      </c>
      <c r="N5" s="109" t="s">
        <v>68</v>
      </c>
      <c r="O5" s="101" t="s">
        <v>168</v>
      </c>
      <c r="P5" s="11" t="s">
        <v>168</v>
      </c>
      <c r="Q5" s="109" t="s">
        <v>68</v>
      </c>
      <c r="R5" s="109" t="s">
        <v>68</v>
      </c>
      <c r="S5" s="101" t="s">
        <v>68</v>
      </c>
      <c r="T5" s="11" t="s">
        <v>68</v>
      </c>
      <c r="U5" s="102" t="s">
        <v>68</v>
      </c>
      <c r="V5" s="112" t="s">
        <v>168</v>
      </c>
      <c r="W5" s="113" t="s">
        <v>68</v>
      </c>
      <c r="X5" s="11" t="s">
        <v>68</v>
      </c>
      <c r="Y5" s="95"/>
      <c r="Z5" s="95"/>
      <c r="AA5" s="95"/>
      <c r="AB5" s="95"/>
      <c r="AC5" s="95"/>
      <c r="AD5" s="95"/>
      <c r="AE5" s="95"/>
      <c r="AF5" s="95"/>
      <c r="AG5" s="95"/>
      <c r="AH5" s="95"/>
    </row>
    <row r="6" spans="1:34" ht="14.25" customHeight="1">
      <c r="A6" s="275"/>
      <c r="B6" s="339"/>
      <c r="C6" s="90" t="s">
        <v>169</v>
      </c>
      <c r="D6" s="91"/>
      <c r="E6" s="92">
        <f>E5</f>
        <v>1</v>
      </c>
      <c r="F6" s="92">
        <f>F5</f>
        <v>1</v>
      </c>
      <c r="G6" s="92">
        <f>G5</f>
        <v>48</v>
      </c>
      <c r="H6" s="97">
        <f>H5</f>
        <v>48</v>
      </c>
      <c r="I6" s="134">
        <f>I5</f>
        <v>48</v>
      </c>
      <c r="J6" s="103" t="str">
        <f>J5</f>
        <v xml:space="preserve"> - </v>
      </c>
      <c r="K6" s="92" t="str">
        <f>K5</f>
        <v xml:space="preserve"> - </v>
      </c>
      <c r="L6" s="92" t="str">
        <f>L5</f>
        <v xml:space="preserve">  -</v>
      </c>
      <c r="M6" s="92" t="str">
        <f>M5</f>
        <v xml:space="preserve"> - </v>
      </c>
      <c r="N6" s="98" t="str">
        <f>N5</f>
        <v xml:space="preserve"> - </v>
      </c>
      <c r="O6" s="103" t="str">
        <f>O5</f>
        <v xml:space="preserve">  -</v>
      </c>
      <c r="P6" s="92" t="str">
        <f>P5</f>
        <v xml:space="preserve">  -</v>
      </c>
      <c r="Q6" s="97" t="str">
        <f>Q5</f>
        <v xml:space="preserve"> - </v>
      </c>
      <c r="R6" s="98" t="str">
        <f>R5</f>
        <v xml:space="preserve"> - </v>
      </c>
      <c r="S6" s="103" t="str">
        <f>S5</f>
        <v xml:space="preserve"> - </v>
      </c>
      <c r="T6" s="92" t="str">
        <f>T5</f>
        <v xml:space="preserve"> - </v>
      </c>
      <c r="U6" s="104" t="str">
        <f>U5</f>
        <v xml:space="preserve"> - </v>
      </c>
      <c r="V6" s="99" t="str">
        <f>V5</f>
        <v xml:space="preserve">  -</v>
      </c>
      <c r="W6" s="92" t="str">
        <f>W5</f>
        <v xml:space="preserve"> - </v>
      </c>
      <c r="X6" s="93" t="str">
        <f>X5</f>
        <v xml:space="preserve"> - </v>
      </c>
    </row>
    <row r="7" spans="1:34" ht="44.25" customHeight="1">
      <c r="A7" s="274" t="s">
        <v>170</v>
      </c>
      <c r="B7" s="340"/>
      <c r="C7" s="341" t="s">
        <v>171</v>
      </c>
      <c r="D7" s="139" t="s">
        <v>172</v>
      </c>
      <c r="E7" s="291">
        <v>3</v>
      </c>
      <c r="F7" s="291">
        <v>3</v>
      </c>
      <c r="G7" s="296">
        <v>64</v>
      </c>
      <c r="H7" s="295">
        <f>G7*F7</f>
        <v>192</v>
      </c>
      <c r="I7" s="312" t="s">
        <v>68</v>
      </c>
      <c r="J7" s="270">
        <v>64</v>
      </c>
      <c r="K7" s="272">
        <v>128</v>
      </c>
      <c r="L7" s="272" t="s">
        <v>68</v>
      </c>
      <c r="M7" s="272" t="s">
        <v>68</v>
      </c>
      <c r="N7" s="319">
        <f>IFERROR(SUM(J7:M9),"-")</f>
        <v>192</v>
      </c>
      <c r="O7" s="270" t="s">
        <v>68</v>
      </c>
      <c r="P7" s="272" t="s">
        <v>68</v>
      </c>
      <c r="Q7" s="272" t="s">
        <v>68</v>
      </c>
      <c r="R7" s="268">
        <f>IFERROR(SUM(O7:Q9),"-")</f>
        <v>0</v>
      </c>
      <c r="S7" s="270" t="s">
        <v>68</v>
      </c>
      <c r="T7" s="272" t="s">
        <v>68</v>
      </c>
      <c r="U7" s="271">
        <f>IFERROR(SUM(S7:T9),"-")</f>
        <v>0</v>
      </c>
      <c r="V7" s="269" t="s">
        <v>68</v>
      </c>
      <c r="W7" s="272" t="s">
        <v>68</v>
      </c>
      <c r="X7" s="273">
        <f>IFERROR(SUM(V7:W9),"-")</f>
        <v>0</v>
      </c>
    </row>
    <row r="8" spans="1:34" ht="40.5" customHeight="1">
      <c r="A8" s="274"/>
      <c r="B8" s="340"/>
      <c r="C8" s="342"/>
      <c r="D8" s="139" t="s">
        <v>173</v>
      </c>
      <c r="E8" s="291"/>
      <c r="F8" s="291"/>
      <c r="G8" s="298"/>
      <c r="H8" s="295"/>
      <c r="I8" s="312"/>
      <c r="J8" s="270"/>
      <c r="K8" s="272"/>
      <c r="L8" s="272"/>
      <c r="M8" s="272"/>
      <c r="N8" s="319">
        <f t="shared" ref="N7:N39" si="0">IFERROR(SUM(J8:M8),"-")</f>
        <v>0</v>
      </c>
      <c r="O8" s="270" t="s">
        <v>68</v>
      </c>
      <c r="P8" s="272" t="s">
        <v>68</v>
      </c>
      <c r="Q8" s="272" t="s">
        <v>68</v>
      </c>
      <c r="R8" s="268">
        <f t="shared" ref="R8:R39" si="1">IFERROR(SUM(M8:P8),"-")</f>
        <v>0</v>
      </c>
      <c r="S8" s="270" t="s">
        <v>68</v>
      </c>
      <c r="T8" s="272" t="s">
        <v>68</v>
      </c>
      <c r="U8" s="271">
        <f t="shared" ref="U8:U39" si="2">IFERROR(SUM(R8:T8),"-")</f>
        <v>0</v>
      </c>
      <c r="V8" s="269" t="s">
        <v>68</v>
      </c>
      <c r="W8" s="272" t="s">
        <v>68</v>
      </c>
      <c r="X8" s="273">
        <f>IFERROR(SUM(U8:W8),"-")</f>
        <v>0</v>
      </c>
    </row>
    <row r="9" spans="1:34" ht="47.25" customHeight="1">
      <c r="A9" s="274"/>
      <c r="B9" s="340"/>
      <c r="C9" s="342"/>
      <c r="D9" s="139" t="s">
        <v>174</v>
      </c>
      <c r="E9" s="291"/>
      <c r="F9" s="291"/>
      <c r="G9" s="297"/>
      <c r="H9" s="295"/>
      <c r="I9" s="312"/>
      <c r="J9" s="270"/>
      <c r="K9" s="272"/>
      <c r="L9" s="272"/>
      <c r="M9" s="272"/>
      <c r="N9" s="319">
        <f t="shared" si="0"/>
        <v>0</v>
      </c>
      <c r="O9" s="270" t="s">
        <v>68</v>
      </c>
      <c r="P9" s="272" t="s">
        <v>68</v>
      </c>
      <c r="Q9" s="272" t="s">
        <v>68</v>
      </c>
      <c r="R9" s="268">
        <f t="shared" si="1"/>
        <v>0</v>
      </c>
      <c r="S9" s="270" t="s">
        <v>68</v>
      </c>
      <c r="T9" s="272" t="s">
        <v>68</v>
      </c>
      <c r="U9" s="271">
        <f t="shared" si="2"/>
        <v>0</v>
      </c>
      <c r="V9" s="269" t="s">
        <v>68</v>
      </c>
      <c r="W9" s="272" t="s">
        <v>68</v>
      </c>
      <c r="X9" s="273">
        <f>IFERROR(SUM(U9:W9),"-")</f>
        <v>0</v>
      </c>
    </row>
    <row r="10" spans="1:34" ht="33" customHeight="1">
      <c r="A10" s="274"/>
      <c r="B10" s="340"/>
      <c r="C10" s="316" t="s">
        <v>175</v>
      </c>
      <c r="D10" s="131" t="s">
        <v>176</v>
      </c>
      <c r="E10" s="318">
        <v>2</v>
      </c>
      <c r="F10" s="318">
        <v>2</v>
      </c>
      <c r="G10" s="303">
        <v>96</v>
      </c>
      <c r="H10" s="311">
        <f>G10*F10</f>
        <v>192</v>
      </c>
      <c r="I10" s="312" t="s">
        <v>68</v>
      </c>
      <c r="J10" s="324" t="s">
        <v>68</v>
      </c>
      <c r="K10" s="326">
        <v>32</v>
      </c>
      <c r="L10" s="328">
        <v>160</v>
      </c>
      <c r="M10" s="328" t="s">
        <v>177</v>
      </c>
      <c r="N10" s="330">
        <f>IFERROR(SUM(J10:M11),"-")</f>
        <v>192</v>
      </c>
      <c r="O10" s="270" t="s">
        <v>68</v>
      </c>
      <c r="P10" s="272" t="s">
        <v>68</v>
      </c>
      <c r="Q10" s="208" t="s">
        <v>177</v>
      </c>
      <c r="R10" s="268">
        <f>IFERROR(SUM(O10:Q11),"-")</f>
        <v>0</v>
      </c>
      <c r="S10" s="270" t="s">
        <v>68</v>
      </c>
      <c r="T10" s="272" t="s">
        <v>68</v>
      </c>
      <c r="U10" s="271">
        <f>IFERROR(SUM(S10:T11),"-")</f>
        <v>0</v>
      </c>
      <c r="V10" s="269" t="s">
        <v>68</v>
      </c>
      <c r="W10" s="272" t="s">
        <v>68</v>
      </c>
      <c r="X10" s="273">
        <f>IFERROR(SUM(V10:W11),"-")</f>
        <v>0</v>
      </c>
      <c r="Y10" s="323"/>
    </row>
    <row r="11" spans="1:34" ht="33" customHeight="1">
      <c r="A11" s="274"/>
      <c r="B11" s="340"/>
      <c r="C11" s="317"/>
      <c r="D11" s="131" t="s">
        <v>178</v>
      </c>
      <c r="E11" s="318"/>
      <c r="F11" s="318"/>
      <c r="G11" s="305"/>
      <c r="H11" s="311"/>
      <c r="I11" s="312" t="s">
        <v>68</v>
      </c>
      <c r="J11" s="325" t="s">
        <v>68</v>
      </c>
      <c r="K11" s="327" t="s">
        <v>68</v>
      </c>
      <c r="L11" s="329"/>
      <c r="M11" s="329"/>
      <c r="N11" s="331">
        <f t="shared" si="0"/>
        <v>0</v>
      </c>
      <c r="O11" s="270" t="s">
        <v>68</v>
      </c>
      <c r="P11" s="272" t="s">
        <v>68</v>
      </c>
      <c r="Q11" s="210"/>
      <c r="R11" s="268">
        <f t="shared" si="1"/>
        <v>0</v>
      </c>
      <c r="S11" s="270" t="s">
        <v>68</v>
      </c>
      <c r="T11" s="272" t="s">
        <v>68</v>
      </c>
      <c r="U11" s="271">
        <f t="shared" si="2"/>
        <v>0</v>
      </c>
      <c r="V11" s="269" t="s">
        <v>68</v>
      </c>
      <c r="W11" s="272" t="s">
        <v>68</v>
      </c>
      <c r="X11" s="273">
        <f>IFERROR(SUM(U11:W11),"-")</f>
        <v>0</v>
      </c>
      <c r="Y11" s="323"/>
    </row>
    <row r="12" spans="1:34" ht="40.5">
      <c r="A12" s="274"/>
      <c r="B12" s="340"/>
      <c r="C12" s="316" t="s">
        <v>179</v>
      </c>
      <c r="D12" s="138" t="s">
        <v>180</v>
      </c>
      <c r="E12" s="318">
        <v>4</v>
      </c>
      <c r="F12" s="318">
        <v>4</v>
      </c>
      <c r="G12" s="303">
        <v>12</v>
      </c>
      <c r="H12" s="311">
        <f>G12*F12</f>
        <v>48</v>
      </c>
      <c r="I12" s="312" t="s">
        <v>68</v>
      </c>
      <c r="J12" s="313">
        <v>48</v>
      </c>
      <c r="K12" s="208" t="s">
        <v>68</v>
      </c>
      <c r="L12" s="208" t="s">
        <v>68</v>
      </c>
      <c r="M12" s="208" t="s">
        <v>177</v>
      </c>
      <c r="N12" s="308">
        <f>IFERROR(SUM(J12:M15),"-")</f>
        <v>48</v>
      </c>
      <c r="O12" s="270" t="s">
        <v>68</v>
      </c>
      <c r="P12" s="272" t="s">
        <v>68</v>
      </c>
      <c r="Q12" s="272" t="s">
        <v>68</v>
      </c>
      <c r="R12" s="268">
        <f>IFERROR(SUM(O12:Q15),"-")</f>
        <v>0</v>
      </c>
      <c r="S12" s="270" t="s">
        <v>68</v>
      </c>
      <c r="T12" s="272" t="s">
        <v>68</v>
      </c>
      <c r="U12" s="271">
        <f>IFERROR(SUM(S12:T15),"-")</f>
        <v>0</v>
      </c>
      <c r="V12" s="269" t="s">
        <v>68</v>
      </c>
      <c r="W12" s="272" t="s">
        <v>68</v>
      </c>
      <c r="X12" s="273">
        <f>IFERROR(SUM(V12:W15),"-")</f>
        <v>0</v>
      </c>
    </row>
    <row r="13" spans="1:34" ht="27">
      <c r="A13" s="274"/>
      <c r="B13" s="340"/>
      <c r="C13" s="317"/>
      <c r="D13" s="138" t="s">
        <v>181</v>
      </c>
      <c r="E13" s="318"/>
      <c r="F13" s="318"/>
      <c r="G13" s="304"/>
      <c r="H13" s="311"/>
      <c r="I13" s="312" t="s">
        <v>68</v>
      </c>
      <c r="J13" s="314"/>
      <c r="K13" s="209"/>
      <c r="L13" s="209"/>
      <c r="M13" s="209"/>
      <c r="N13" s="309">
        <f t="shared" si="0"/>
        <v>0</v>
      </c>
      <c r="O13" s="270" t="s">
        <v>68</v>
      </c>
      <c r="P13" s="272" t="s">
        <v>68</v>
      </c>
      <c r="Q13" s="272" t="s">
        <v>68</v>
      </c>
      <c r="R13" s="268">
        <f t="shared" si="1"/>
        <v>0</v>
      </c>
      <c r="S13" s="270" t="s">
        <v>68</v>
      </c>
      <c r="T13" s="272" t="s">
        <v>68</v>
      </c>
      <c r="U13" s="271">
        <f t="shared" si="2"/>
        <v>0</v>
      </c>
      <c r="V13" s="269" t="s">
        <v>68</v>
      </c>
      <c r="W13" s="272" t="s">
        <v>68</v>
      </c>
      <c r="X13" s="273">
        <f>IFERROR(SUM(U13:W13),"-")</f>
        <v>0</v>
      </c>
    </row>
    <row r="14" spans="1:34" ht="40.5">
      <c r="A14" s="274"/>
      <c r="B14" s="340"/>
      <c r="C14" s="317"/>
      <c r="D14" s="138" t="s">
        <v>182</v>
      </c>
      <c r="E14" s="318"/>
      <c r="F14" s="318"/>
      <c r="G14" s="304"/>
      <c r="H14" s="311"/>
      <c r="I14" s="312" t="s">
        <v>68</v>
      </c>
      <c r="J14" s="314"/>
      <c r="K14" s="209"/>
      <c r="L14" s="209"/>
      <c r="M14" s="209"/>
      <c r="N14" s="309">
        <f t="shared" si="0"/>
        <v>0</v>
      </c>
      <c r="O14" s="270" t="s">
        <v>68</v>
      </c>
      <c r="P14" s="272" t="s">
        <v>68</v>
      </c>
      <c r="Q14" s="272" t="s">
        <v>68</v>
      </c>
      <c r="R14" s="268">
        <f t="shared" si="1"/>
        <v>0</v>
      </c>
      <c r="S14" s="270" t="s">
        <v>68</v>
      </c>
      <c r="T14" s="272" t="s">
        <v>68</v>
      </c>
      <c r="U14" s="271">
        <f t="shared" si="2"/>
        <v>0</v>
      </c>
      <c r="V14" s="269" t="s">
        <v>68</v>
      </c>
      <c r="W14" s="272" t="s">
        <v>68</v>
      </c>
      <c r="X14" s="273">
        <f>IFERROR(SUM(U14:W14),"-")</f>
        <v>0</v>
      </c>
    </row>
    <row r="15" spans="1:34" ht="27">
      <c r="A15" s="274"/>
      <c r="B15" s="340"/>
      <c r="C15" s="317"/>
      <c r="D15" s="138" t="s">
        <v>183</v>
      </c>
      <c r="E15" s="318"/>
      <c r="F15" s="318"/>
      <c r="G15" s="305"/>
      <c r="H15" s="311"/>
      <c r="I15" s="312" t="s">
        <v>68</v>
      </c>
      <c r="J15" s="315"/>
      <c r="K15" s="210"/>
      <c r="L15" s="210"/>
      <c r="M15" s="210"/>
      <c r="N15" s="310">
        <f t="shared" si="0"/>
        <v>0</v>
      </c>
      <c r="O15" s="270" t="s">
        <v>68</v>
      </c>
      <c r="P15" s="272" t="s">
        <v>68</v>
      </c>
      <c r="Q15" s="272" t="s">
        <v>68</v>
      </c>
      <c r="R15" s="268">
        <f t="shared" si="1"/>
        <v>0</v>
      </c>
      <c r="S15" s="270" t="s">
        <v>68</v>
      </c>
      <c r="T15" s="272" t="s">
        <v>68</v>
      </c>
      <c r="U15" s="271">
        <f t="shared" si="2"/>
        <v>0</v>
      </c>
      <c r="V15" s="269" t="s">
        <v>68</v>
      </c>
      <c r="W15" s="272" t="s">
        <v>68</v>
      </c>
      <c r="X15" s="273">
        <f>IFERROR(SUM(U15:W15),"-")</f>
        <v>0</v>
      </c>
    </row>
    <row r="16" spans="1:34" ht="48" customHeight="1">
      <c r="A16" s="274"/>
      <c r="B16" s="340"/>
      <c r="C16" s="343" t="s">
        <v>184</v>
      </c>
      <c r="D16" s="131" t="s">
        <v>185</v>
      </c>
      <c r="E16" s="303">
        <v>4</v>
      </c>
      <c r="F16" s="303">
        <v>4</v>
      </c>
      <c r="G16" s="303">
        <v>12</v>
      </c>
      <c r="H16" s="311">
        <f>G16*F16</f>
        <v>48</v>
      </c>
      <c r="I16" s="320" t="s">
        <v>68</v>
      </c>
      <c r="J16" s="313" t="s">
        <v>68</v>
      </c>
      <c r="K16" s="208" t="s">
        <v>68</v>
      </c>
      <c r="L16" s="208" t="s">
        <v>68</v>
      </c>
      <c r="M16" s="208">
        <v>48</v>
      </c>
      <c r="N16" s="308">
        <f>IFERROR(SUM(J16:M19),"-")</f>
        <v>48</v>
      </c>
      <c r="O16" s="332" t="s">
        <v>68</v>
      </c>
      <c r="P16" s="335" t="s">
        <v>68</v>
      </c>
      <c r="Q16" s="208" t="s">
        <v>177</v>
      </c>
      <c r="R16" s="211">
        <f>IFERROR(SUM(O16:Q19),"-")</f>
        <v>0</v>
      </c>
      <c r="S16" s="332" t="s">
        <v>68</v>
      </c>
      <c r="T16" s="335" t="s">
        <v>68</v>
      </c>
      <c r="U16" s="374">
        <f>IFERROR(SUM(S16:T19),"-")</f>
        <v>0</v>
      </c>
      <c r="V16" s="377" t="s">
        <v>68</v>
      </c>
      <c r="W16" s="335" t="s">
        <v>68</v>
      </c>
      <c r="X16" s="380">
        <f ca="1">IFERROR(SUM(V16:X19),"-")</f>
        <v>0</v>
      </c>
    </row>
    <row r="17" spans="1:24" ht="58.5" customHeight="1">
      <c r="A17" s="274"/>
      <c r="B17" s="340"/>
      <c r="C17" s="344"/>
      <c r="D17" s="131" t="s">
        <v>186</v>
      </c>
      <c r="E17" s="304"/>
      <c r="F17" s="304"/>
      <c r="G17" s="304"/>
      <c r="H17" s="311"/>
      <c r="I17" s="321"/>
      <c r="J17" s="314"/>
      <c r="K17" s="209"/>
      <c r="L17" s="209"/>
      <c r="M17" s="209"/>
      <c r="N17" s="309">
        <f t="shared" si="0"/>
        <v>0</v>
      </c>
      <c r="O17" s="333"/>
      <c r="P17" s="336"/>
      <c r="Q17" s="209"/>
      <c r="R17" s="212"/>
      <c r="S17" s="333"/>
      <c r="T17" s="336"/>
      <c r="U17" s="375"/>
      <c r="V17" s="378"/>
      <c r="W17" s="336"/>
      <c r="X17" s="381"/>
    </row>
    <row r="18" spans="1:24" ht="48" customHeight="1">
      <c r="A18" s="274"/>
      <c r="B18" s="340"/>
      <c r="C18" s="344"/>
      <c r="D18" s="131" t="s">
        <v>187</v>
      </c>
      <c r="E18" s="304"/>
      <c r="F18" s="304"/>
      <c r="G18" s="304"/>
      <c r="H18" s="311"/>
      <c r="I18" s="321"/>
      <c r="J18" s="314"/>
      <c r="K18" s="209"/>
      <c r="L18" s="209"/>
      <c r="M18" s="209"/>
      <c r="N18" s="309">
        <f t="shared" si="0"/>
        <v>0</v>
      </c>
      <c r="O18" s="333"/>
      <c r="P18" s="336"/>
      <c r="Q18" s="209"/>
      <c r="R18" s="212"/>
      <c r="S18" s="333"/>
      <c r="T18" s="336"/>
      <c r="U18" s="375"/>
      <c r="V18" s="378"/>
      <c r="W18" s="336"/>
      <c r="X18" s="381"/>
    </row>
    <row r="19" spans="1:24" ht="63" customHeight="1">
      <c r="A19" s="274"/>
      <c r="B19" s="340"/>
      <c r="C19" s="345"/>
      <c r="D19" s="131" t="s">
        <v>188</v>
      </c>
      <c r="E19" s="305"/>
      <c r="F19" s="305"/>
      <c r="G19" s="305"/>
      <c r="H19" s="311"/>
      <c r="I19" s="322"/>
      <c r="J19" s="315"/>
      <c r="K19" s="210"/>
      <c r="L19" s="210"/>
      <c r="M19" s="210"/>
      <c r="N19" s="310">
        <f t="shared" si="0"/>
        <v>0</v>
      </c>
      <c r="O19" s="334"/>
      <c r="P19" s="337"/>
      <c r="Q19" s="210"/>
      <c r="R19" s="213"/>
      <c r="S19" s="334"/>
      <c r="T19" s="337"/>
      <c r="U19" s="376"/>
      <c r="V19" s="379"/>
      <c r="W19" s="337"/>
      <c r="X19" s="382"/>
    </row>
    <row r="20" spans="1:24" ht="14.25" customHeight="1">
      <c r="A20" s="274"/>
      <c r="B20" s="340"/>
      <c r="C20" s="90" t="s">
        <v>169</v>
      </c>
      <c r="D20" s="91"/>
      <c r="E20" s="92">
        <f t="shared" ref="E20" si="3">SUM(E7:E19)</f>
        <v>13</v>
      </c>
      <c r="F20" s="92">
        <f>SUM(F7:F19)</f>
        <v>13</v>
      </c>
      <c r="G20" s="92">
        <f>SUM(G7:G19)</f>
        <v>184</v>
      </c>
      <c r="H20" s="97">
        <f>SUM(H7:H19)</f>
        <v>480</v>
      </c>
      <c r="I20" s="134">
        <f>SUM(I7:I19)</f>
        <v>0</v>
      </c>
      <c r="J20" s="103">
        <f>SUM(J7:J19)</f>
        <v>112</v>
      </c>
      <c r="K20" s="92">
        <f>SUM(K7:K19)</f>
        <v>160</v>
      </c>
      <c r="L20" s="92">
        <f>SUM(L7:L19)</f>
        <v>160</v>
      </c>
      <c r="M20" s="92">
        <f>SUM(M7:M19)</f>
        <v>48</v>
      </c>
      <c r="N20" s="114">
        <f>SUM(N7:N19)</f>
        <v>480</v>
      </c>
      <c r="O20" s="103">
        <f>SUM(O7:O19)</f>
        <v>0</v>
      </c>
      <c r="P20" s="92">
        <f>SUM(P7:P19)</f>
        <v>0</v>
      </c>
      <c r="Q20" s="97">
        <f>SUM(Q7:Q19)</f>
        <v>0</v>
      </c>
      <c r="R20" s="98">
        <f>SUM(R7:R19)</f>
        <v>0</v>
      </c>
      <c r="S20" s="103">
        <f>SUM(S7:S19)</f>
        <v>0</v>
      </c>
      <c r="T20" s="92">
        <f>SUM(T7:T19)</f>
        <v>0</v>
      </c>
      <c r="U20" s="104">
        <f>SUM(U7:U19)</f>
        <v>0</v>
      </c>
      <c r="V20" s="99">
        <f>SUM(V7:V19)</f>
        <v>0</v>
      </c>
      <c r="W20" s="92">
        <f>SUM(W7:W19)</f>
        <v>0</v>
      </c>
      <c r="X20" s="93">
        <f ca="1">SUM(X7:X19)</f>
        <v>0</v>
      </c>
    </row>
    <row r="21" spans="1:24" ht="47.25" customHeight="1">
      <c r="A21" s="274" t="s">
        <v>189</v>
      </c>
      <c r="B21" s="276"/>
      <c r="C21" s="277" t="s">
        <v>190</v>
      </c>
      <c r="D21" s="131" t="s">
        <v>191</v>
      </c>
      <c r="E21" s="291">
        <v>2</v>
      </c>
      <c r="F21" s="291">
        <v>2</v>
      </c>
      <c r="G21" s="296">
        <v>72</v>
      </c>
      <c r="H21" s="295">
        <f>G21*F21</f>
        <v>144</v>
      </c>
      <c r="I21" s="248" t="s">
        <v>68</v>
      </c>
      <c r="J21" s="256" t="s">
        <v>68</v>
      </c>
      <c r="K21" s="244" t="s">
        <v>68</v>
      </c>
      <c r="L21" s="244" t="s">
        <v>68</v>
      </c>
      <c r="M21" s="244" t="s">
        <v>68</v>
      </c>
      <c r="N21" s="253">
        <f>IFERROR(SUM(J21:M22),"-")</f>
        <v>0</v>
      </c>
      <c r="O21" s="359">
        <v>112</v>
      </c>
      <c r="P21" s="357">
        <v>32</v>
      </c>
      <c r="Q21" s="244" t="s">
        <v>68</v>
      </c>
      <c r="R21" s="372">
        <f>IFERROR(SUM(O21:Q22),"-")</f>
        <v>144</v>
      </c>
      <c r="S21" s="256" t="s">
        <v>68</v>
      </c>
      <c r="T21" s="244" t="s">
        <v>68</v>
      </c>
      <c r="U21" s="255">
        <f>IFERROR(SUM(S21:T22),"-")</f>
        <v>0</v>
      </c>
      <c r="V21" s="254" t="s">
        <v>68</v>
      </c>
      <c r="W21" s="244" t="s">
        <v>68</v>
      </c>
      <c r="X21" s="257">
        <f>IFERROR(SUM(V21:W22),"-")</f>
        <v>0</v>
      </c>
    </row>
    <row r="22" spans="1:24" ht="43.5" customHeight="1">
      <c r="A22" s="275"/>
      <c r="B22" s="286"/>
      <c r="C22" s="290"/>
      <c r="D22" s="131" t="s">
        <v>192</v>
      </c>
      <c r="E22" s="387"/>
      <c r="F22" s="387"/>
      <c r="G22" s="297"/>
      <c r="H22" s="388"/>
      <c r="I22" s="248"/>
      <c r="J22" s="256"/>
      <c r="K22" s="244"/>
      <c r="L22" s="244"/>
      <c r="M22" s="244"/>
      <c r="N22" s="253">
        <f t="shared" si="0"/>
        <v>0</v>
      </c>
      <c r="O22" s="359"/>
      <c r="P22" s="358"/>
      <c r="Q22" s="244"/>
      <c r="R22" s="373">
        <f t="shared" si="1"/>
        <v>0</v>
      </c>
      <c r="S22" s="256"/>
      <c r="T22" s="244"/>
      <c r="U22" s="255">
        <f t="shared" si="2"/>
        <v>0</v>
      </c>
      <c r="V22" s="254"/>
      <c r="W22" s="244"/>
      <c r="X22" s="257">
        <f>IFERROR(SUM(U22:W22),"-")</f>
        <v>0</v>
      </c>
    </row>
    <row r="23" spans="1:24" ht="33" customHeight="1">
      <c r="A23" s="275"/>
      <c r="B23" s="286"/>
      <c r="C23" s="277" t="s">
        <v>193</v>
      </c>
      <c r="D23" s="131" t="s">
        <v>194</v>
      </c>
      <c r="E23" s="291">
        <v>2</v>
      </c>
      <c r="F23" s="291">
        <v>2</v>
      </c>
      <c r="G23" s="296">
        <v>72</v>
      </c>
      <c r="H23" s="295">
        <f>G23*F23</f>
        <v>144</v>
      </c>
      <c r="I23" s="248" t="s">
        <v>68</v>
      </c>
      <c r="J23" s="256" t="s">
        <v>68</v>
      </c>
      <c r="K23" s="244" t="s">
        <v>68</v>
      </c>
      <c r="L23" s="244" t="s">
        <v>68</v>
      </c>
      <c r="M23" s="244" t="s">
        <v>68</v>
      </c>
      <c r="N23" s="253">
        <f ca="1">IFERROR(SUM(J23:N24),"-")</f>
        <v>0</v>
      </c>
      <c r="O23" s="256" t="s">
        <v>68</v>
      </c>
      <c r="P23" s="244">
        <v>80</v>
      </c>
      <c r="Q23" s="244">
        <v>64</v>
      </c>
      <c r="R23" s="372">
        <f>IFERROR(SUM(O23:Q24),"-")</f>
        <v>144</v>
      </c>
      <c r="S23" s="256" t="s">
        <v>68</v>
      </c>
      <c r="T23" s="244" t="s">
        <v>68</v>
      </c>
      <c r="U23" s="255">
        <f>IFERROR(SUM(S23:T24),"-")</f>
        <v>0</v>
      </c>
      <c r="V23" s="254" t="s">
        <v>68</v>
      </c>
      <c r="W23" s="244" t="s">
        <v>68</v>
      </c>
      <c r="X23" s="257">
        <f>IFERROR(SUM(V23:W24),"-")</f>
        <v>0</v>
      </c>
    </row>
    <row r="24" spans="1:24" ht="44.25" customHeight="1">
      <c r="A24" s="275"/>
      <c r="B24" s="286"/>
      <c r="C24" s="290"/>
      <c r="D24" s="131" t="s">
        <v>195</v>
      </c>
      <c r="E24" s="387"/>
      <c r="F24" s="387"/>
      <c r="G24" s="297"/>
      <c r="H24" s="388"/>
      <c r="I24" s="248"/>
      <c r="J24" s="256"/>
      <c r="K24" s="244"/>
      <c r="L24" s="244"/>
      <c r="M24" s="244"/>
      <c r="N24" s="253">
        <f t="shared" si="0"/>
        <v>0</v>
      </c>
      <c r="O24" s="256"/>
      <c r="P24" s="244"/>
      <c r="Q24" s="244"/>
      <c r="R24" s="373">
        <f t="shared" si="1"/>
        <v>0</v>
      </c>
      <c r="S24" s="256"/>
      <c r="T24" s="244"/>
      <c r="U24" s="255">
        <f t="shared" si="2"/>
        <v>0</v>
      </c>
      <c r="V24" s="254"/>
      <c r="W24" s="244"/>
      <c r="X24" s="257">
        <f>IFERROR(SUM(U24:W24),"-")</f>
        <v>0</v>
      </c>
    </row>
    <row r="25" spans="1:24" ht="46.5" customHeight="1">
      <c r="A25" s="275"/>
      <c r="B25" s="286"/>
      <c r="C25" s="299" t="s">
        <v>196</v>
      </c>
      <c r="D25" s="131" t="s">
        <v>197</v>
      </c>
      <c r="E25" s="291">
        <v>4</v>
      </c>
      <c r="F25" s="291">
        <v>4</v>
      </c>
      <c r="G25" s="296">
        <v>12</v>
      </c>
      <c r="H25" s="300">
        <f t="shared" ref="H25" si="4">G25*F25</f>
        <v>48</v>
      </c>
      <c r="I25" s="248" t="s">
        <v>68</v>
      </c>
      <c r="J25" s="256" t="s">
        <v>68</v>
      </c>
      <c r="K25" s="244" t="s">
        <v>68</v>
      </c>
      <c r="L25" s="244" t="s">
        <v>68</v>
      </c>
      <c r="M25" s="244" t="s">
        <v>68</v>
      </c>
      <c r="N25" s="253">
        <f>IFERROR(SUM(J25:M28),"-")</f>
        <v>0</v>
      </c>
      <c r="O25" s="359" t="s">
        <v>177</v>
      </c>
      <c r="P25" s="357">
        <v>48</v>
      </c>
      <c r="Q25" s="245" t="s">
        <v>177</v>
      </c>
      <c r="R25" s="372">
        <f>IFERROR(SUM(O25:Q28),"-")</f>
        <v>48</v>
      </c>
      <c r="S25" s="256" t="s">
        <v>68</v>
      </c>
      <c r="T25" s="244" t="s">
        <v>68</v>
      </c>
      <c r="U25" s="255">
        <f>IFERROR(SUM(S25:T28),"-")</f>
        <v>0</v>
      </c>
      <c r="V25" s="254" t="s">
        <v>68</v>
      </c>
      <c r="W25" s="244" t="s">
        <v>68</v>
      </c>
      <c r="X25" s="257">
        <f>IFERROR(SUM(V25:W28),"-")</f>
        <v>0</v>
      </c>
    </row>
    <row r="26" spans="1:24" ht="48" customHeight="1">
      <c r="A26" s="275"/>
      <c r="B26" s="286"/>
      <c r="C26" s="293"/>
      <c r="D26" s="131" t="s">
        <v>198</v>
      </c>
      <c r="E26" s="291"/>
      <c r="F26" s="291"/>
      <c r="G26" s="298"/>
      <c r="H26" s="301"/>
      <c r="I26" s="248"/>
      <c r="J26" s="256"/>
      <c r="K26" s="244"/>
      <c r="L26" s="244"/>
      <c r="M26" s="244"/>
      <c r="N26" s="253"/>
      <c r="O26" s="359"/>
      <c r="P26" s="357"/>
      <c r="Q26" s="246"/>
      <c r="R26" s="372"/>
      <c r="S26" s="256"/>
      <c r="T26" s="244"/>
      <c r="U26" s="255"/>
      <c r="V26" s="254"/>
      <c r="W26" s="244"/>
      <c r="X26" s="257"/>
    </row>
    <row r="27" spans="1:24" ht="30" customHeight="1">
      <c r="A27" s="275"/>
      <c r="B27" s="286"/>
      <c r="C27" s="293"/>
      <c r="D27" s="131" t="s">
        <v>199</v>
      </c>
      <c r="E27" s="291"/>
      <c r="F27" s="291"/>
      <c r="G27" s="298"/>
      <c r="H27" s="301"/>
      <c r="I27" s="248"/>
      <c r="J27" s="256"/>
      <c r="K27" s="244"/>
      <c r="L27" s="244"/>
      <c r="M27" s="244"/>
      <c r="N27" s="253"/>
      <c r="O27" s="359"/>
      <c r="P27" s="357"/>
      <c r="Q27" s="246"/>
      <c r="R27" s="372"/>
      <c r="S27" s="256"/>
      <c r="T27" s="244"/>
      <c r="U27" s="255"/>
      <c r="V27" s="254"/>
      <c r="W27" s="244"/>
      <c r="X27" s="257"/>
    </row>
    <row r="28" spans="1:24" ht="45" customHeight="1">
      <c r="A28" s="275"/>
      <c r="B28" s="286"/>
      <c r="C28" s="294"/>
      <c r="D28" s="131" t="s">
        <v>200</v>
      </c>
      <c r="E28" s="291"/>
      <c r="F28" s="291"/>
      <c r="G28" s="297"/>
      <c r="H28" s="302"/>
      <c r="I28" s="248"/>
      <c r="J28" s="256"/>
      <c r="K28" s="244"/>
      <c r="L28" s="244"/>
      <c r="M28" s="244"/>
      <c r="N28" s="253">
        <f t="shared" si="0"/>
        <v>0</v>
      </c>
      <c r="O28" s="359"/>
      <c r="P28" s="244"/>
      <c r="Q28" s="247"/>
      <c r="R28" s="373">
        <f t="shared" si="1"/>
        <v>0</v>
      </c>
      <c r="S28" s="256"/>
      <c r="T28" s="244"/>
      <c r="U28" s="255">
        <f t="shared" si="2"/>
        <v>0</v>
      </c>
      <c r="V28" s="254"/>
      <c r="W28" s="244"/>
      <c r="X28" s="257">
        <f>IFERROR(SUM(U28:W28),"-")</f>
        <v>0</v>
      </c>
    </row>
    <row r="29" spans="1:24" ht="34.5" customHeight="1">
      <c r="A29" s="275"/>
      <c r="B29" s="286"/>
      <c r="C29" s="292" t="s">
        <v>201</v>
      </c>
      <c r="D29" s="131" t="s">
        <v>202</v>
      </c>
      <c r="E29" s="303">
        <v>4</v>
      </c>
      <c r="F29" s="303">
        <v>4</v>
      </c>
      <c r="G29" s="303">
        <v>12</v>
      </c>
      <c r="H29" s="300">
        <f t="shared" ref="H29" si="5">G29*F29</f>
        <v>48</v>
      </c>
      <c r="I29" s="249" t="s">
        <v>68</v>
      </c>
      <c r="J29" s="264" t="s">
        <v>68</v>
      </c>
      <c r="K29" s="214" t="s">
        <v>68</v>
      </c>
      <c r="L29" s="214" t="s">
        <v>68</v>
      </c>
      <c r="M29" s="214" t="s">
        <v>68</v>
      </c>
      <c r="N29" s="226">
        <f ca="1">IFERROR(SUM(J29:N32),"-")</f>
        <v>0</v>
      </c>
      <c r="O29" s="229" t="s">
        <v>177</v>
      </c>
      <c r="P29" s="232" t="s">
        <v>177</v>
      </c>
      <c r="Q29" s="232">
        <v>48</v>
      </c>
      <c r="R29" s="235">
        <f>IFERROR(SUM(O29:Q32),"-")</f>
        <v>48</v>
      </c>
      <c r="S29" s="264" t="s">
        <v>68</v>
      </c>
      <c r="T29" s="214" t="s">
        <v>68</v>
      </c>
      <c r="U29" s="258">
        <f>IFERROR(SUM(S29:T32),"-")</f>
        <v>0</v>
      </c>
      <c r="V29" s="261" t="s">
        <v>68</v>
      </c>
      <c r="W29" s="214" t="s">
        <v>68</v>
      </c>
      <c r="X29" s="360">
        <f>IFERROR(SUM(V29:W32),"-")</f>
        <v>0</v>
      </c>
    </row>
    <row r="30" spans="1:24" ht="33" customHeight="1">
      <c r="A30" s="275"/>
      <c r="B30" s="286"/>
      <c r="C30" s="293"/>
      <c r="D30" s="131" t="s">
        <v>203</v>
      </c>
      <c r="E30" s="304"/>
      <c r="F30" s="304"/>
      <c r="G30" s="304"/>
      <c r="H30" s="301"/>
      <c r="I30" s="250"/>
      <c r="J30" s="265"/>
      <c r="K30" s="215"/>
      <c r="L30" s="215"/>
      <c r="M30" s="215"/>
      <c r="N30" s="227"/>
      <c r="O30" s="230"/>
      <c r="P30" s="233"/>
      <c r="Q30" s="233"/>
      <c r="R30" s="236"/>
      <c r="S30" s="265"/>
      <c r="T30" s="215"/>
      <c r="U30" s="259"/>
      <c r="V30" s="262"/>
      <c r="W30" s="215"/>
      <c r="X30" s="361"/>
    </row>
    <row r="31" spans="1:24" ht="63" customHeight="1">
      <c r="A31" s="275"/>
      <c r="B31" s="286"/>
      <c r="C31" s="293"/>
      <c r="D31" s="131" t="s">
        <v>204</v>
      </c>
      <c r="E31" s="304"/>
      <c r="F31" s="304"/>
      <c r="G31" s="304"/>
      <c r="H31" s="301"/>
      <c r="I31" s="250"/>
      <c r="J31" s="265"/>
      <c r="K31" s="215"/>
      <c r="L31" s="215"/>
      <c r="M31" s="215"/>
      <c r="N31" s="227"/>
      <c r="O31" s="230"/>
      <c r="P31" s="233"/>
      <c r="Q31" s="233"/>
      <c r="R31" s="236"/>
      <c r="S31" s="265"/>
      <c r="T31" s="215"/>
      <c r="U31" s="259"/>
      <c r="V31" s="262"/>
      <c r="W31" s="215"/>
      <c r="X31" s="361"/>
    </row>
    <row r="32" spans="1:24" ht="47.25" customHeight="1">
      <c r="A32" s="275"/>
      <c r="B32" s="286"/>
      <c r="C32" s="294"/>
      <c r="D32" s="131" t="s">
        <v>205</v>
      </c>
      <c r="E32" s="305"/>
      <c r="F32" s="305"/>
      <c r="G32" s="305"/>
      <c r="H32" s="302"/>
      <c r="I32" s="251"/>
      <c r="J32" s="266"/>
      <c r="K32" s="216"/>
      <c r="L32" s="216"/>
      <c r="M32" s="216"/>
      <c r="N32" s="228"/>
      <c r="O32" s="231"/>
      <c r="P32" s="234"/>
      <c r="Q32" s="234"/>
      <c r="R32" s="237"/>
      <c r="S32" s="266"/>
      <c r="T32" s="216"/>
      <c r="U32" s="260"/>
      <c r="V32" s="263"/>
      <c r="W32" s="216"/>
      <c r="X32" s="362"/>
    </row>
    <row r="33" spans="1:24" ht="44.25" customHeight="1">
      <c r="A33" s="275"/>
      <c r="B33" s="286"/>
      <c r="C33" s="299" t="s">
        <v>206</v>
      </c>
      <c r="D33" s="131" t="s">
        <v>207</v>
      </c>
      <c r="E33" s="296">
        <v>4</v>
      </c>
      <c r="F33" s="296">
        <v>4</v>
      </c>
      <c r="G33" s="296">
        <v>12</v>
      </c>
      <c r="H33" s="300">
        <f t="shared" ref="H33" si="6">G33*F33</f>
        <v>48</v>
      </c>
      <c r="I33" s="217" t="s">
        <v>68</v>
      </c>
      <c r="J33" s="220" t="s">
        <v>68</v>
      </c>
      <c r="K33" s="223" t="s">
        <v>68</v>
      </c>
      <c r="L33" s="223" t="s">
        <v>68</v>
      </c>
      <c r="M33" s="223" t="s">
        <v>68</v>
      </c>
      <c r="N33" s="238">
        <f>IFERROR(SUM(J33:M36),"-")</f>
        <v>0</v>
      </c>
      <c r="O33" s="229" t="s">
        <v>177</v>
      </c>
      <c r="P33" s="232" t="s">
        <v>177</v>
      </c>
      <c r="Q33" s="232">
        <v>48</v>
      </c>
      <c r="R33" s="241">
        <f>IFERROR(SUM(O33:Q36),"-")</f>
        <v>48</v>
      </c>
      <c r="S33" s="220" t="s">
        <v>68</v>
      </c>
      <c r="T33" s="223" t="s">
        <v>68</v>
      </c>
      <c r="U33" s="363">
        <f>IFERROR(SUM(S33:T36),"-")</f>
        <v>0</v>
      </c>
      <c r="V33" s="366" t="s">
        <v>68</v>
      </c>
      <c r="W33" s="223" t="s">
        <v>68</v>
      </c>
      <c r="X33" s="369">
        <f>IFERROR(SUM(V33:W36),"-")</f>
        <v>0</v>
      </c>
    </row>
    <row r="34" spans="1:24" ht="45" customHeight="1">
      <c r="A34" s="275"/>
      <c r="B34" s="286"/>
      <c r="C34" s="306"/>
      <c r="D34" s="131" t="s">
        <v>208</v>
      </c>
      <c r="E34" s="298"/>
      <c r="F34" s="298"/>
      <c r="G34" s="298"/>
      <c r="H34" s="301"/>
      <c r="I34" s="218"/>
      <c r="J34" s="221"/>
      <c r="K34" s="224"/>
      <c r="L34" s="224"/>
      <c r="M34" s="224"/>
      <c r="N34" s="239"/>
      <c r="O34" s="230"/>
      <c r="P34" s="233"/>
      <c r="Q34" s="233"/>
      <c r="R34" s="242"/>
      <c r="S34" s="221"/>
      <c r="T34" s="224"/>
      <c r="U34" s="364"/>
      <c r="V34" s="367"/>
      <c r="W34" s="224"/>
      <c r="X34" s="370"/>
    </row>
    <row r="35" spans="1:24" ht="47.25" customHeight="1">
      <c r="A35" s="275"/>
      <c r="B35" s="286"/>
      <c r="C35" s="306"/>
      <c r="D35" s="131" t="s">
        <v>209</v>
      </c>
      <c r="E35" s="298"/>
      <c r="F35" s="298"/>
      <c r="G35" s="298"/>
      <c r="H35" s="301"/>
      <c r="I35" s="218"/>
      <c r="J35" s="221"/>
      <c r="K35" s="224"/>
      <c r="L35" s="224"/>
      <c r="M35" s="224"/>
      <c r="N35" s="239"/>
      <c r="O35" s="230"/>
      <c r="P35" s="233"/>
      <c r="Q35" s="233"/>
      <c r="R35" s="242"/>
      <c r="S35" s="221"/>
      <c r="T35" s="224"/>
      <c r="U35" s="364"/>
      <c r="V35" s="367"/>
      <c r="W35" s="224"/>
      <c r="X35" s="370"/>
    </row>
    <row r="36" spans="1:24" ht="48" customHeight="1">
      <c r="A36" s="275"/>
      <c r="B36" s="286"/>
      <c r="C36" s="307"/>
      <c r="D36" s="131" t="s">
        <v>210</v>
      </c>
      <c r="E36" s="297"/>
      <c r="F36" s="297"/>
      <c r="G36" s="297"/>
      <c r="H36" s="302"/>
      <c r="I36" s="219"/>
      <c r="J36" s="222"/>
      <c r="K36" s="225"/>
      <c r="L36" s="225"/>
      <c r="M36" s="225"/>
      <c r="N36" s="240"/>
      <c r="O36" s="231"/>
      <c r="P36" s="234"/>
      <c r="Q36" s="234"/>
      <c r="R36" s="243"/>
      <c r="S36" s="222"/>
      <c r="T36" s="225"/>
      <c r="U36" s="365"/>
      <c r="V36" s="368"/>
      <c r="W36" s="225"/>
      <c r="X36" s="371"/>
    </row>
    <row r="37" spans="1:24" ht="14.25" customHeight="1">
      <c r="A37" s="275"/>
      <c r="B37" s="286"/>
      <c r="C37" s="90" t="s">
        <v>169</v>
      </c>
      <c r="D37" s="115"/>
      <c r="E37" s="93">
        <f>SUM(E21:E36)</f>
        <v>16</v>
      </c>
      <c r="F37" s="93">
        <f>SUM(F21:F36)</f>
        <v>16</v>
      </c>
      <c r="G37" s="93">
        <f>SUM(G21:G36)</f>
        <v>180</v>
      </c>
      <c r="H37" s="98">
        <f>SUM(H21:H36)</f>
        <v>432</v>
      </c>
      <c r="I37" s="134">
        <f>SUM(I21:I36)</f>
        <v>0</v>
      </c>
      <c r="J37" s="107">
        <f>SUM(J21:J36)</f>
        <v>0</v>
      </c>
      <c r="K37" s="107">
        <f>SUM(K21:K36)</f>
        <v>0</v>
      </c>
      <c r="L37" s="107">
        <f>SUM(L21:L36)</f>
        <v>0</v>
      </c>
      <c r="M37" s="107">
        <f>SUM(M21:M36)</f>
        <v>0</v>
      </c>
      <c r="N37" s="134">
        <f ca="1">SUM(N21:N36)</f>
        <v>0</v>
      </c>
      <c r="O37" s="103">
        <f>SUM(O21:O36)</f>
        <v>112</v>
      </c>
      <c r="P37" s="103">
        <f>SUM(P21:P36)</f>
        <v>160</v>
      </c>
      <c r="Q37" s="103">
        <f>SUM(Q21:Q36)</f>
        <v>160</v>
      </c>
      <c r="R37" s="134">
        <f>SUM(R21:R36)</f>
        <v>432</v>
      </c>
      <c r="S37" s="103">
        <f>SUM(S21:S36)</f>
        <v>0</v>
      </c>
      <c r="T37" s="92">
        <f>SUM(T21:T36)</f>
        <v>0</v>
      </c>
      <c r="U37" s="104">
        <f>SUM(U21:U36)</f>
        <v>0</v>
      </c>
      <c r="V37" s="99">
        <f>SUM(V21:V36)</f>
        <v>0</v>
      </c>
      <c r="W37" s="92">
        <f>SUM(W21:W36)</f>
        <v>0</v>
      </c>
      <c r="X37" s="93">
        <f>SUM(X21:X36)</f>
        <v>0</v>
      </c>
    </row>
    <row r="38" spans="1:24" ht="62.25" customHeight="1">
      <c r="A38" s="274" t="s">
        <v>211</v>
      </c>
      <c r="B38" s="276"/>
      <c r="C38" s="277" t="s">
        <v>212</v>
      </c>
      <c r="D38" s="137" t="s">
        <v>213</v>
      </c>
      <c r="E38" s="279">
        <v>3</v>
      </c>
      <c r="F38" s="279">
        <v>3</v>
      </c>
      <c r="G38" s="281">
        <v>64</v>
      </c>
      <c r="H38" s="280">
        <f>G38*F38</f>
        <v>192</v>
      </c>
      <c r="I38" s="248" t="s">
        <v>68</v>
      </c>
      <c r="J38" s="256" t="s">
        <v>68</v>
      </c>
      <c r="K38" s="244" t="s">
        <v>68</v>
      </c>
      <c r="L38" s="244" t="s">
        <v>68</v>
      </c>
      <c r="M38" s="244" t="s">
        <v>68</v>
      </c>
      <c r="N38" s="253">
        <f>IFERROR(SUM(J38:M40),"-")</f>
        <v>0</v>
      </c>
      <c r="O38" s="256" t="s">
        <v>68</v>
      </c>
      <c r="P38" s="244" t="s">
        <v>68</v>
      </c>
      <c r="Q38" s="244" t="s">
        <v>68</v>
      </c>
      <c r="R38" s="253">
        <f>IFERROR(SUM(O38:Q40),"-")</f>
        <v>0</v>
      </c>
      <c r="S38" s="256">
        <v>160</v>
      </c>
      <c r="T38" s="244">
        <v>32</v>
      </c>
      <c r="U38" s="267">
        <f>IFERROR(SUM(S38:T40),"-")</f>
        <v>192</v>
      </c>
      <c r="V38" s="254" t="s">
        <v>68</v>
      </c>
      <c r="W38" s="244" t="s">
        <v>68</v>
      </c>
      <c r="X38" s="257">
        <f>IFERROR(SUM(V38:W40),"-")</f>
        <v>0</v>
      </c>
    </row>
    <row r="39" spans="1:24" ht="36" customHeight="1">
      <c r="A39" s="275"/>
      <c r="B39" s="276"/>
      <c r="C39" s="278"/>
      <c r="D39" s="132" t="s">
        <v>214</v>
      </c>
      <c r="E39" s="389"/>
      <c r="F39" s="389"/>
      <c r="G39" s="282"/>
      <c r="H39" s="390"/>
      <c r="I39" s="248"/>
      <c r="J39" s="256"/>
      <c r="K39" s="244"/>
      <c r="L39" s="244"/>
      <c r="M39" s="244"/>
      <c r="N39" s="253">
        <f t="shared" si="0"/>
        <v>0</v>
      </c>
      <c r="O39" s="256"/>
      <c r="P39" s="244"/>
      <c r="Q39" s="244"/>
      <c r="R39" s="253">
        <f t="shared" si="1"/>
        <v>0</v>
      </c>
      <c r="S39" s="391"/>
      <c r="T39" s="392"/>
      <c r="U39" s="393">
        <f t="shared" si="2"/>
        <v>0</v>
      </c>
      <c r="V39" s="254"/>
      <c r="W39" s="244"/>
      <c r="X39" s="257">
        <f>IFERROR(SUM(U39:W39),"-")</f>
        <v>0</v>
      </c>
    </row>
    <row r="40" spans="1:24" ht="36" customHeight="1">
      <c r="A40" s="275"/>
      <c r="B40" s="276"/>
      <c r="C40" s="278"/>
      <c r="D40" s="132" t="s">
        <v>215</v>
      </c>
      <c r="E40" s="389"/>
      <c r="F40" s="389"/>
      <c r="G40" s="283"/>
      <c r="H40" s="390"/>
      <c r="I40" s="248"/>
      <c r="J40" s="256"/>
      <c r="K40" s="244"/>
      <c r="L40" s="244"/>
      <c r="M40" s="244"/>
      <c r="N40" s="253"/>
      <c r="O40" s="256"/>
      <c r="P40" s="244"/>
      <c r="Q40" s="244"/>
      <c r="R40" s="253"/>
      <c r="S40" s="391"/>
      <c r="T40" s="392"/>
      <c r="U40" s="393"/>
      <c r="V40" s="254"/>
      <c r="W40" s="244"/>
      <c r="X40" s="257"/>
    </row>
    <row r="41" spans="1:24" ht="48" customHeight="1">
      <c r="A41" s="275"/>
      <c r="B41" s="276"/>
      <c r="C41" s="284" t="s">
        <v>216</v>
      </c>
      <c r="D41" s="132" t="s">
        <v>217</v>
      </c>
      <c r="E41" s="279">
        <v>4</v>
      </c>
      <c r="F41" s="279">
        <v>4</v>
      </c>
      <c r="G41" s="281">
        <v>12</v>
      </c>
      <c r="H41" s="287">
        <f>G41*F41</f>
        <v>48</v>
      </c>
      <c r="I41" s="248" t="s">
        <v>68</v>
      </c>
      <c r="J41" s="256" t="s">
        <v>68</v>
      </c>
      <c r="K41" s="244" t="s">
        <v>68</v>
      </c>
      <c r="L41" s="244" t="s">
        <v>68</v>
      </c>
      <c r="M41" s="244" t="s">
        <v>68</v>
      </c>
      <c r="N41" s="253">
        <f>IFERROR(SUM(J41:M44),"-")</f>
        <v>0</v>
      </c>
      <c r="O41" s="256" t="s">
        <v>68</v>
      </c>
      <c r="P41" s="244" t="s">
        <v>68</v>
      </c>
      <c r="Q41" s="244" t="s">
        <v>68</v>
      </c>
      <c r="R41" s="253">
        <f>IFERROR(SUM(O41:Q44),"-")</f>
        <v>0</v>
      </c>
      <c r="S41" s="256"/>
      <c r="T41" s="244">
        <v>48</v>
      </c>
      <c r="U41" s="267">
        <f>IFERROR(SUM(S41:T44),"-")</f>
        <v>48</v>
      </c>
      <c r="V41" s="254" t="s">
        <v>68</v>
      </c>
      <c r="W41" s="244" t="s">
        <v>68</v>
      </c>
      <c r="X41" s="257">
        <f>IFERROR(SUM(V41:W44),"-")</f>
        <v>0</v>
      </c>
    </row>
    <row r="42" spans="1:24" ht="46.5" customHeight="1">
      <c r="A42" s="275"/>
      <c r="B42" s="276"/>
      <c r="C42" s="285"/>
      <c r="D42" s="132" t="s">
        <v>218</v>
      </c>
      <c r="E42" s="389"/>
      <c r="F42" s="389"/>
      <c r="G42" s="282"/>
      <c r="H42" s="288"/>
      <c r="I42" s="248"/>
      <c r="J42" s="256"/>
      <c r="K42" s="244"/>
      <c r="L42" s="244"/>
      <c r="M42" s="244"/>
      <c r="N42" s="253">
        <f t="shared" ref="N41:N42" si="7">IFERROR(SUM(J42:M42),"-")</f>
        <v>0</v>
      </c>
      <c r="O42" s="256"/>
      <c r="P42" s="244"/>
      <c r="Q42" s="244"/>
      <c r="R42" s="253">
        <f t="shared" ref="R41:R42" si="8">IFERROR(SUM(M42:P42),"-")</f>
        <v>0</v>
      </c>
      <c r="S42" s="391"/>
      <c r="T42" s="392"/>
      <c r="U42" s="393">
        <f t="shared" ref="U42" si="9">IFERROR(SUM(R42:T42),"-")</f>
        <v>0</v>
      </c>
      <c r="V42" s="254"/>
      <c r="W42" s="244"/>
      <c r="X42" s="257">
        <f>IFERROR(SUM(U42:W42),"-")</f>
        <v>0</v>
      </c>
    </row>
    <row r="43" spans="1:24" ht="33" customHeight="1">
      <c r="A43" s="275"/>
      <c r="B43" s="276"/>
      <c r="C43" s="285"/>
      <c r="D43" s="137" t="s">
        <v>219</v>
      </c>
      <c r="E43" s="389"/>
      <c r="F43" s="389"/>
      <c r="G43" s="282"/>
      <c r="H43" s="288"/>
      <c r="I43" s="248"/>
      <c r="J43" s="256"/>
      <c r="K43" s="244"/>
      <c r="L43" s="244"/>
      <c r="M43" s="244"/>
      <c r="N43" s="253"/>
      <c r="O43" s="256"/>
      <c r="P43" s="244"/>
      <c r="Q43" s="244"/>
      <c r="R43" s="253"/>
      <c r="S43" s="391"/>
      <c r="T43" s="392"/>
      <c r="U43" s="393"/>
      <c r="V43" s="254"/>
      <c r="W43" s="244"/>
      <c r="X43" s="257"/>
    </row>
    <row r="44" spans="1:24" ht="50.25" customHeight="1">
      <c r="A44" s="275"/>
      <c r="B44" s="276"/>
      <c r="C44" s="285"/>
      <c r="D44" s="132" t="s">
        <v>220</v>
      </c>
      <c r="E44" s="389"/>
      <c r="F44" s="389"/>
      <c r="G44" s="283"/>
      <c r="H44" s="289"/>
      <c r="I44" s="248"/>
      <c r="J44" s="256"/>
      <c r="K44" s="244"/>
      <c r="L44" s="244"/>
      <c r="M44" s="244"/>
      <c r="N44" s="253"/>
      <c r="O44" s="256"/>
      <c r="P44" s="244"/>
      <c r="Q44" s="244"/>
      <c r="R44" s="253"/>
      <c r="S44" s="391"/>
      <c r="T44" s="392"/>
      <c r="U44" s="393"/>
      <c r="V44" s="254"/>
      <c r="W44" s="244"/>
      <c r="X44" s="257"/>
    </row>
    <row r="45" spans="1:24" ht="14.25" customHeight="1">
      <c r="A45" s="275"/>
      <c r="B45" s="276"/>
      <c r="C45" s="90" t="s">
        <v>169</v>
      </c>
      <c r="D45" s="91"/>
      <c r="E45" s="92">
        <f>SUM(E38:E44)</f>
        <v>7</v>
      </c>
      <c r="F45" s="92">
        <f>SUM(F38:F44)</f>
        <v>7</v>
      </c>
      <c r="G45" s="92">
        <f>SUM(G38:G44)</f>
        <v>76</v>
      </c>
      <c r="H45" s="97">
        <f>SUM(H38:H44)</f>
        <v>240</v>
      </c>
      <c r="I45" s="134">
        <f>SUM(I38:I44)</f>
        <v>0</v>
      </c>
      <c r="J45" s="103">
        <f>SUM(J38:J44)</f>
        <v>0</v>
      </c>
      <c r="K45" s="92">
        <f>SUM(K38:K44)</f>
        <v>0</v>
      </c>
      <c r="L45" s="92">
        <f>SUM(L38:L44)</f>
        <v>0</v>
      </c>
      <c r="M45" s="92">
        <f>SUM(M38:M44)</f>
        <v>0</v>
      </c>
      <c r="N45" s="98">
        <f>SUM(N38:N44)</f>
        <v>0</v>
      </c>
      <c r="O45" s="134">
        <f>SUM(O38:O44)</f>
        <v>0</v>
      </c>
      <c r="P45" s="98">
        <f>SUM(P38:P44)</f>
        <v>0</v>
      </c>
      <c r="Q45" s="98">
        <f>SUM(Q38:Q44)</f>
        <v>0</v>
      </c>
      <c r="R45" s="98">
        <f>SUM(R38:R44)</f>
        <v>0</v>
      </c>
      <c r="S45" s="103">
        <f>SUM(S38:S44)</f>
        <v>160</v>
      </c>
      <c r="T45" s="92">
        <f>SUM(T38:T44)</f>
        <v>80</v>
      </c>
      <c r="U45" s="104">
        <f>SUM(U38:U44)</f>
        <v>240</v>
      </c>
      <c r="V45" s="99">
        <f>SUM(V38:V44)</f>
        <v>0</v>
      </c>
      <c r="W45" s="92">
        <f>SUM(W38:W44)</f>
        <v>0</v>
      </c>
      <c r="X45" s="93">
        <f>SUM(X38:X44)</f>
        <v>0</v>
      </c>
    </row>
    <row r="46" spans="1:24" ht="33" customHeight="1">
      <c r="A46" s="274" t="s">
        <v>221</v>
      </c>
      <c r="B46" s="276"/>
      <c r="C46" s="277" t="s">
        <v>222</v>
      </c>
      <c r="D46" s="132" t="s">
        <v>223</v>
      </c>
      <c r="E46" s="279">
        <v>3</v>
      </c>
      <c r="F46" s="279">
        <v>3</v>
      </c>
      <c r="G46" s="281">
        <v>64</v>
      </c>
      <c r="H46" s="280">
        <f>G46*F46</f>
        <v>192</v>
      </c>
      <c r="I46" s="248" t="s">
        <v>68</v>
      </c>
      <c r="J46" s="256" t="s">
        <v>68</v>
      </c>
      <c r="K46" s="244" t="s">
        <v>68</v>
      </c>
      <c r="L46" s="244" t="s">
        <v>68</v>
      </c>
      <c r="M46" s="244" t="s">
        <v>68</v>
      </c>
      <c r="N46" s="253">
        <f>IFERROR(SUM(J46:M48),"-")</f>
        <v>0</v>
      </c>
      <c r="O46" s="256" t="s">
        <v>68</v>
      </c>
      <c r="P46" s="244" t="s">
        <v>68</v>
      </c>
      <c r="Q46" s="223" t="s">
        <v>68</v>
      </c>
      <c r="R46" s="253">
        <f>IFERROR(SUM(O46:Q48),"-")</f>
        <v>0</v>
      </c>
      <c r="S46" s="256" t="s">
        <v>68</v>
      </c>
      <c r="T46" s="244" t="s">
        <v>68</v>
      </c>
      <c r="U46" s="255">
        <f>IFERROR(SUM(S46:T48),"-")</f>
        <v>0</v>
      </c>
      <c r="V46" s="254">
        <v>80</v>
      </c>
      <c r="W46" s="244">
        <v>112</v>
      </c>
      <c r="X46" s="252">
        <f>IFERROR(SUM(V46:W48),"-")</f>
        <v>192</v>
      </c>
    </row>
    <row r="47" spans="1:24" ht="28.5" customHeight="1">
      <c r="A47" s="275"/>
      <c r="B47" s="276"/>
      <c r="C47" s="278"/>
      <c r="D47" s="132" t="s">
        <v>224</v>
      </c>
      <c r="E47" s="389"/>
      <c r="F47" s="389"/>
      <c r="G47" s="282"/>
      <c r="H47" s="390"/>
      <c r="I47" s="248"/>
      <c r="J47" s="256"/>
      <c r="K47" s="244"/>
      <c r="L47" s="244"/>
      <c r="M47" s="244"/>
      <c r="N47" s="253">
        <f t="shared" ref="N46:N47" si="10">IFERROR(SUM(J47:M47),"-")</f>
        <v>0</v>
      </c>
      <c r="O47" s="256"/>
      <c r="P47" s="244"/>
      <c r="Q47" s="224"/>
      <c r="R47" s="253">
        <f t="shared" ref="R47" si="11">IFERROR(SUM(M47:P47),"-")</f>
        <v>0</v>
      </c>
      <c r="S47" s="256"/>
      <c r="T47" s="244"/>
      <c r="U47" s="255">
        <f t="shared" ref="U47" si="12">IFERROR(SUM(R47:T47),"-")</f>
        <v>0</v>
      </c>
      <c r="V47" s="394"/>
      <c r="W47" s="392"/>
      <c r="X47" s="395">
        <f>IFERROR(SUM(U47:W47),"-")</f>
        <v>0</v>
      </c>
    </row>
    <row r="48" spans="1:24" ht="34.5" customHeight="1">
      <c r="A48" s="275"/>
      <c r="B48" s="276"/>
      <c r="C48" s="278"/>
      <c r="D48" s="132" t="s">
        <v>225</v>
      </c>
      <c r="E48" s="389"/>
      <c r="F48" s="389"/>
      <c r="G48" s="283"/>
      <c r="H48" s="390"/>
      <c r="I48" s="248"/>
      <c r="J48" s="256"/>
      <c r="K48" s="244"/>
      <c r="L48" s="244"/>
      <c r="M48" s="244"/>
      <c r="N48" s="253"/>
      <c r="O48" s="256"/>
      <c r="P48" s="244"/>
      <c r="Q48" s="225"/>
      <c r="R48" s="253"/>
      <c r="S48" s="256"/>
      <c r="T48" s="244"/>
      <c r="U48" s="255"/>
      <c r="V48" s="394"/>
      <c r="W48" s="392"/>
      <c r="X48" s="395"/>
    </row>
    <row r="49" spans="1:25" ht="58.5" customHeight="1">
      <c r="A49" s="275"/>
      <c r="B49" s="276"/>
      <c r="C49" s="277" t="s">
        <v>226</v>
      </c>
      <c r="D49" s="132" t="s">
        <v>227</v>
      </c>
      <c r="E49" s="279">
        <v>4</v>
      </c>
      <c r="F49" s="279">
        <v>4</v>
      </c>
      <c r="G49" s="281">
        <v>12</v>
      </c>
      <c r="H49" s="280">
        <f>G49*F49</f>
        <v>48</v>
      </c>
      <c r="I49" s="248" t="s">
        <v>68</v>
      </c>
      <c r="J49" s="256" t="s">
        <v>68</v>
      </c>
      <c r="K49" s="244" t="s">
        <v>68</v>
      </c>
      <c r="L49" s="244" t="s">
        <v>68</v>
      </c>
      <c r="M49" s="244" t="s">
        <v>68</v>
      </c>
      <c r="N49" s="253">
        <f>IFERROR(SUM(J49:M52),"-")</f>
        <v>0</v>
      </c>
      <c r="O49" s="256" t="s">
        <v>68</v>
      </c>
      <c r="P49" s="244" t="s">
        <v>68</v>
      </c>
      <c r="Q49" s="223" t="s">
        <v>177</v>
      </c>
      <c r="R49" s="253">
        <f>IFERROR(SUM(O49:Q52),"-")</f>
        <v>0</v>
      </c>
      <c r="S49" s="256" t="s">
        <v>68</v>
      </c>
      <c r="T49" s="244" t="s">
        <v>68</v>
      </c>
      <c r="U49" s="255">
        <f>IFERROR(SUM(S49:T52),"-")</f>
        <v>0</v>
      </c>
      <c r="V49" s="254"/>
      <c r="W49" s="244">
        <v>48</v>
      </c>
      <c r="X49" s="252">
        <f>IFERROR(SUM(V49:W52),"-")</f>
        <v>48</v>
      </c>
    </row>
    <row r="50" spans="1:25" ht="45.75" customHeight="1">
      <c r="A50" s="275"/>
      <c r="B50" s="276"/>
      <c r="C50" s="278"/>
      <c r="D50" s="132" t="s">
        <v>228</v>
      </c>
      <c r="E50" s="389"/>
      <c r="F50" s="389"/>
      <c r="G50" s="282"/>
      <c r="H50" s="390"/>
      <c r="I50" s="248"/>
      <c r="J50" s="256"/>
      <c r="K50" s="244"/>
      <c r="L50" s="244"/>
      <c r="M50" s="244"/>
      <c r="N50" s="253">
        <f t="shared" ref="N49:N50" si="13">IFERROR(SUM(J50:M50),"-")</f>
        <v>0</v>
      </c>
      <c r="O50" s="256"/>
      <c r="P50" s="244"/>
      <c r="Q50" s="224"/>
      <c r="R50" s="253">
        <f t="shared" ref="R50" si="14">IFERROR(SUM(M50:P50),"-")</f>
        <v>0</v>
      </c>
      <c r="S50" s="256"/>
      <c r="T50" s="244"/>
      <c r="U50" s="255">
        <f t="shared" ref="U50" si="15">IFERROR(SUM(R50:T50),"-")</f>
        <v>0</v>
      </c>
      <c r="V50" s="394"/>
      <c r="W50" s="392"/>
      <c r="X50" s="395">
        <f>IFERROR(SUM(U50:W50),"-")</f>
        <v>0</v>
      </c>
    </row>
    <row r="51" spans="1:25" ht="46.5" customHeight="1">
      <c r="A51" s="275"/>
      <c r="B51" s="276"/>
      <c r="C51" s="278"/>
      <c r="D51" s="132" t="s">
        <v>229</v>
      </c>
      <c r="E51" s="389"/>
      <c r="F51" s="389"/>
      <c r="G51" s="282"/>
      <c r="H51" s="390"/>
      <c r="I51" s="248"/>
      <c r="J51" s="256"/>
      <c r="K51" s="244"/>
      <c r="L51" s="244"/>
      <c r="M51" s="244"/>
      <c r="N51" s="253"/>
      <c r="O51" s="256"/>
      <c r="P51" s="244"/>
      <c r="Q51" s="224"/>
      <c r="R51" s="253"/>
      <c r="S51" s="256"/>
      <c r="T51" s="244"/>
      <c r="U51" s="255"/>
      <c r="V51" s="394"/>
      <c r="W51" s="392"/>
      <c r="X51" s="395"/>
    </row>
    <row r="52" spans="1:25" ht="48.75" customHeight="1">
      <c r="A52" s="275"/>
      <c r="B52" s="276"/>
      <c r="C52" s="278"/>
      <c r="D52" s="132" t="s">
        <v>230</v>
      </c>
      <c r="E52" s="389"/>
      <c r="F52" s="389"/>
      <c r="G52" s="283"/>
      <c r="H52" s="390"/>
      <c r="I52" s="248"/>
      <c r="J52" s="256"/>
      <c r="K52" s="244"/>
      <c r="L52" s="244"/>
      <c r="M52" s="244"/>
      <c r="N52" s="253"/>
      <c r="O52" s="256"/>
      <c r="P52" s="244"/>
      <c r="Q52" s="225"/>
      <c r="R52" s="253"/>
      <c r="S52" s="256"/>
      <c r="T52" s="244"/>
      <c r="U52" s="255"/>
      <c r="V52" s="394"/>
      <c r="W52" s="392"/>
      <c r="X52" s="395"/>
    </row>
    <row r="53" spans="1:25" ht="14.25" customHeight="1">
      <c r="A53" s="275"/>
      <c r="B53" s="276"/>
      <c r="C53" s="90" t="s">
        <v>83</v>
      </c>
      <c r="D53" s="91"/>
      <c r="E53" s="92">
        <f>SUM(E46:E52)</f>
        <v>7</v>
      </c>
      <c r="F53" s="92">
        <f>SUM(F46:F52)</f>
        <v>7</v>
      </c>
      <c r="G53" s="92">
        <f>SUM(G46:G52)</f>
        <v>76</v>
      </c>
      <c r="H53" s="97">
        <f>SUM(H46:H52)</f>
        <v>240</v>
      </c>
      <c r="I53" s="134">
        <f>+I6</f>
        <v>48</v>
      </c>
      <c r="J53" s="103">
        <f>SUM(J46:J52)</f>
        <v>0</v>
      </c>
      <c r="K53" s="92">
        <f>SUM(K46:K52)</f>
        <v>0</v>
      </c>
      <c r="L53" s="92">
        <f>SUM(L46:L52)</f>
        <v>0</v>
      </c>
      <c r="M53" s="92">
        <f>SUM(M46:M52)</f>
        <v>0</v>
      </c>
      <c r="N53" s="114">
        <f>+N20</f>
        <v>480</v>
      </c>
      <c r="O53" s="103">
        <f>SUM(O46:O52)</f>
        <v>0</v>
      </c>
      <c r="P53" s="92">
        <f>SUM(P46:P52)</f>
        <v>0</v>
      </c>
      <c r="Q53" s="97">
        <f>SUM(Q46:Q52)</f>
        <v>0</v>
      </c>
      <c r="R53" s="98">
        <f>+R37</f>
        <v>432</v>
      </c>
      <c r="S53" s="103">
        <f>SUM(S46:S52)</f>
        <v>0</v>
      </c>
      <c r="T53" s="103">
        <f>SUM(T46:T52)</f>
        <v>0</v>
      </c>
      <c r="U53" s="142">
        <f>+U45</f>
        <v>240</v>
      </c>
      <c r="V53" s="99">
        <f>SUM(V46:V52)</f>
        <v>80</v>
      </c>
      <c r="W53" s="92">
        <f>SUM(W46:W52)</f>
        <v>160</v>
      </c>
      <c r="X53" s="93">
        <f>+SUM(X46:X52)</f>
        <v>240</v>
      </c>
    </row>
    <row r="54" spans="1:25" ht="19.5" customHeight="1" thickBot="1">
      <c r="A54" s="88" t="s">
        <v>231</v>
      </c>
      <c r="B54" s="144">
        <f>SUM(B53,B45,B37,B20,B6)</f>
        <v>0</v>
      </c>
      <c r="C54" s="145"/>
      <c r="D54" s="145"/>
      <c r="E54" s="144"/>
      <c r="F54" s="144"/>
      <c r="G54" s="144"/>
      <c r="H54" s="146"/>
      <c r="I54" s="147">
        <f>+I53</f>
        <v>48</v>
      </c>
      <c r="J54" s="147">
        <f t="shared" ref="J54:W54" si="16">+J53</f>
        <v>0</v>
      </c>
      <c r="K54" s="147">
        <f t="shared" si="16"/>
        <v>0</v>
      </c>
      <c r="L54" s="147">
        <f t="shared" si="16"/>
        <v>0</v>
      </c>
      <c r="M54" s="147">
        <f t="shared" si="16"/>
        <v>0</v>
      </c>
      <c r="N54" s="147">
        <f t="shared" si="16"/>
        <v>480</v>
      </c>
      <c r="O54" s="147">
        <f t="shared" si="16"/>
        <v>0</v>
      </c>
      <c r="P54" s="147">
        <f t="shared" si="16"/>
        <v>0</v>
      </c>
      <c r="Q54" s="147">
        <f t="shared" si="16"/>
        <v>0</v>
      </c>
      <c r="R54" s="147">
        <f t="shared" si="16"/>
        <v>432</v>
      </c>
      <c r="S54" s="147">
        <f t="shared" si="16"/>
        <v>0</v>
      </c>
      <c r="T54" s="147">
        <f t="shared" si="16"/>
        <v>0</v>
      </c>
      <c r="U54" s="147">
        <f t="shared" si="16"/>
        <v>240</v>
      </c>
      <c r="V54" s="147">
        <f t="shared" si="16"/>
        <v>80</v>
      </c>
      <c r="W54" s="147">
        <f t="shared" si="16"/>
        <v>160</v>
      </c>
      <c r="X54" s="147">
        <f>+X53</f>
        <v>240</v>
      </c>
      <c r="Y54" s="148">
        <f>+I54+N54+R54+X54+U54</f>
        <v>1440</v>
      </c>
    </row>
    <row r="55" spans="1:25" ht="15.75" customHeight="1">
      <c r="A55" s="1"/>
      <c r="B55" s="1"/>
      <c r="C55" s="2"/>
      <c r="D55" s="2"/>
      <c r="E55" s="3"/>
      <c r="F55" s="3"/>
      <c r="G55" s="3"/>
      <c r="H55" s="3"/>
      <c r="I55" s="133"/>
      <c r="J55" s="4"/>
      <c r="K55" s="3"/>
      <c r="L55" s="3"/>
      <c r="M55" s="3"/>
      <c r="N55" s="133"/>
      <c r="O55" s="3"/>
      <c r="P55" s="4"/>
      <c r="Q55" s="4"/>
      <c r="R55" s="135"/>
      <c r="S55" s="5"/>
      <c r="T55" s="5"/>
      <c r="U55" s="135"/>
      <c r="V55" s="4"/>
      <c r="W55" s="3"/>
      <c r="X55" s="133"/>
    </row>
    <row r="56" spans="1:25" ht="15.75" customHeight="1">
      <c r="A56" s="1"/>
      <c r="B56" s="1"/>
      <c r="C56" s="2"/>
      <c r="D56" s="2"/>
      <c r="E56" s="3"/>
      <c r="F56" s="3"/>
      <c r="G56" s="3"/>
      <c r="I56" s="133"/>
      <c r="J56" s="4"/>
      <c r="K56" s="3"/>
      <c r="L56" s="3"/>
      <c r="M56" s="3"/>
      <c r="N56" s="133"/>
      <c r="O56" s="3"/>
      <c r="P56" s="4"/>
      <c r="Q56" s="4"/>
      <c r="R56" s="135"/>
      <c r="S56" s="5"/>
      <c r="T56" s="5"/>
      <c r="U56" s="135"/>
      <c r="V56" s="4"/>
      <c r="W56" s="3"/>
      <c r="X56" s="133"/>
    </row>
    <row r="57" spans="1:25" ht="15.75" customHeight="1">
      <c r="A57" s="1"/>
      <c r="B57" s="1"/>
      <c r="C57" s="2"/>
      <c r="D57" s="2"/>
      <c r="E57" s="3"/>
      <c r="F57" s="3"/>
      <c r="G57" s="3"/>
      <c r="H57" s="3"/>
      <c r="I57" s="133"/>
      <c r="J57" s="4"/>
      <c r="K57" s="3"/>
      <c r="L57" s="3"/>
      <c r="M57" s="3"/>
      <c r="N57" s="133"/>
      <c r="O57" s="3"/>
      <c r="P57" s="4"/>
      <c r="Q57" s="4"/>
      <c r="R57" s="135"/>
      <c r="S57" s="5"/>
      <c r="T57" s="5"/>
      <c r="U57" s="135"/>
      <c r="V57" s="4"/>
      <c r="W57" s="3"/>
      <c r="X57" s="133"/>
    </row>
    <row r="58" spans="1:25" ht="15.75" customHeight="1">
      <c r="A58" s="1"/>
      <c r="B58" s="1"/>
      <c r="C58" s="2"/>
      <c r="D58" s="2"/>
      <c r="E58" s="3"/>
      <c r="F58" s="3"/>
      <c r="G58" s="3"/>
      <c r="H58" s="3"/>
      <c r="I58" s="133"/>
      <c r="J58" s="4"/>
      <c r="K58" s="3"/>
      <c r="L58" s="3"/>
      <c r="M58" s="3"/>
      <c r="N58" s="133"/>
      <c r="O58" s="3"/>
      <c r="P58" s="4"/>
      <c r="Q58" s="4"/>
      <c r="R58" s="135"/>
      <c r="S58" s="5"/>
      <c r="T58" s="5"/>
      <c r="U58" s="135"/>
      <c r="V58" s="4"/>
      <c r="W58" s="3"/>
      <c r="X58" s="133"/>
    </row>
    <row r="59" spans="1:25" ht="15.75" customHeight="1">
      <c r="A59" s="1"/>
      <c r="B59" s="1"/>
      <c r="C59" s="2"/>
      <c r="D59" s="2"/>
      <c r="E59" s="3"/>
      <c r="F59" s="3"/>
      <c r="G59" s="3"/>
      <c r="H59" s="3"/>
      <c r="I59" s="133"/>
      <c r="J59" s="4"/>
      <c r="K59" s="3"/>
      <c r="L59" s="3"/>
      <c r="M59" s="3"/>
      <c r="N59" s="133"/>
      <c r="O59" s="3"/>
      <c r="P59" s="4"/>
      <c r="Q59" s="4"/>
      <c r="R59" s="135"/>
      <c r="S59" s="5"/>
      <c r="T59" s="5"/>
      <c r="U59" s="135"/>
      <c r="V59" s="4"/>
      <c r="W59" s="3"/>
      <c r="X59" s="133"/>
    </row>
    <row r="60" spans="1:25" ht="15.75" customHeight="1">
      <c r="A60" s="1"/>
      <c r="B60" s="1"/>
      <c r="C60" s="2"/>
      <c r="D60" s="2"/>
      <c r="E60" s="3"/>
      <c r="F60" s="3"/>
      <c r="G60" s="3"/>
      <c r="H60" s="3"/>
      <c r="I60" s="133"/>
      <c r="J60" s="4"/>
      <c r="K60" s="3"/>
      <c r="L60" s="3"/>
      <c r="M60" s="3"/>
      <c r="N60" s="133"/>
      <c r="O60" s="3"/>
      <c r="P60" s="4"/>
      <c r="Q60" s="4"/>
      <c r="R60" s="135"/>
      <c r="S60" s="5"/>
      <c r="T60" s="5"/>
      <c r="U60" s="135"/>
      <c r="V60" s="4"/>
      <c r="W60" s="3"/>
      <c r="X60" s="133"/>
    </row>
    <row r="61" spans="1:25" ht="15.75" customHeight="1">
      <c r="A61" s="1"/>
      <c r="B61" s="1"/>
      <c r="C61" s="2"/>
      <c r="D61" s="2"/>
      <c r="E61" s="3"/>
      <c r="F61" s="3"/>
      <c r="G61" s="3"/>
      <c r="H61" s="3"/>
      <c r="I61" s="133"/>
      <c r="J61" s="4"/>
      <c r="K61" s="3"/>
      <c r="L61" s="3"/>
      <c r="M61" s="3"/>
      <c r="N61" s="133"/>
      <c r="O61" s="3"/>
      <c r="P61" s="4"/>
      <c r="Q61" s="4"/>
      <c r="R61" s="135"/>
      <c r="S61" s="5"/>
      <c r="T61" s="5"/>
      <c r="U61" s="135"/>
      <c r="V61" s="4"/>
      <c r="W61" s="3"/>
      <c r="X61" s="133"/>
    </row>
    <row r="62" spans="1:25" ht="15.75" customHeight="1">
      <c r="A62" s="1"/>
      <c r="B62" s="1"/>
      <c r="C62" s="2"/>
      <c r="D62" s="2"/>
      <c r="E62" s="3"/>
      <c r="F62" s="3"/>
      <c r="G62" s="3"/>
      <c r="H62" s="3"/>
      <c r="I62" s="133"/>
      <c r="J62" s="4"/>
      <c r="K62" s="3"/>
      <c r="L62" s="3"/>
      <c r="M62" s="3"/>
      <c r="N62" s="133"/>
      <c r="O62" s="3"/>
      <c r="P62" s="4"/>
      <c r="Q62" s="4"/>
      <c r="R62" s="135"/>
      <c r="S62" s="5"/>
      <c r="T62" s="5"/>
      <c r="U62" s="135"/>
      <c r="V62" s="4"/>
      <c r="W62" s="3"/>
      <c r="X62" s="133"/>
    </row>
    <row r="63" spans="1:25" ht="15.75" customHeight="1">
      <c r="A63" s="1"/>
      <c r="B63" s="1"/>
      <c r="C63" s="2"/>
      <c r="D63" s="2"/>
      <c r="E63" s="3"/>
      <c r="F63" s="3"/>
      <c r="G63" s="3"/>
      <c r="H63" s="3"/>
      <c r="I63" s="133"/>
      <c r="J63" s="4"/>
      <c r="K63" s="3"/>
      <c r="L63" s="3"/>
      <c r="M63" s="3"/>
      <c r="N63" s="133"/>
      <c r="O63" s="3"/>
      <c r="P63" s="4"/>
      <c r="Q63" s="4"/>
      <c r="R63" s="135"/>
      <c r="S63" s="5"/>
      <c r="T63" s="5"/>
      <c r="U63" s="135"/>
      <c r="V63" s="4"/>
      <c r="W63" s="3"/>
      <c r="X63" s="133"/>
    </row>
    <row r="64" spans="1:25" ht="15.75" customHeight="1">
      <c r="A64" s="1"/>
      <c r="B64" s="1"/>
      <c r="C64" s="2"/>
      <c r="D64" s="2"/>
      <c r="E64" s="3"/>
      <c r="F64" s="3"/>
      <c r="G64" s="3"/>
      <c r="H64" s="3"/>
      <c r="I64" s="133"/>
      <c r="J64" s="4"/>
      <c r="K64" s="3"/>
      <c r="L64" s="3"/>
      <c r="M64" s="3"/>
      <c r="N64" s="133"/>
      <c r="O64" s="3"/>
      <c r="P64" s="4"/>
      <c r="Q64" s="4"/>
      <c r="R64" s="135"/>
      <c r="S64" s="5"/>
      <c r="T64" s="5"/>
      <c r="U64" s="135"/>
      <c r="V64" s="4"/>
      <c r="W64" s="3"/>
      <c r="X64" s="133"/>
    </row>
    <row r="65" spans="1:24" ht="15.75" customHeight="1">
      <c r="A65" s="1"/>
      <c r="B65" s="1"/>
      <c r="C65" s="2"/>
      <c r="D65" s="2"/>
      <c r="E65" s="3"/>
      <c r="F65" s="3"/>
      <c r="G65" s="3"/>
      <c r="H65" s="3"/>
      <c r="I65" s="133"/>
      <c r="J65" s="4"/>
      <c r="K65" s="3"/>
      <c r="L65" s="3"/>
      <c r="M65" s="3"/>
      <c r="N65" s="133"/>
      <c r="O65" s="3"/>
      <c r="P65" s="4"/>
      <c r="Q65" s="4"/>
      <c r="R65" s="135"/>
      <c r="S65" s="5"/>
      <c r="T65" s="5"/>
      <c r="U65" s="135"/>
      <c r="V65" s="4"/>
      <c r="W65" s="3"/>
      <c r="X65" s="133"/>
    </row>
    <row r="66" spans="1:24" ht="15.75" customHeight="1">
      <c r="A66" s="1"/>
      <c r="B66" s="1"/>
      <c r="C66" s="2"/>
      <c r="D66" s="2"/>
      <c r="E66" s="3"/>
      <c r="F66" s="3"/>
      <c r="G66" s="3"/>
      <c r="H66" s="3"/>
      <c r="I66" s="133"/>
      <c r="J66" s="4"/>
      <c r="K66" s="3"/>
      <c r="L66" s="3"/>
      <c r="M66" s="3"/>
      <c r="N66" s="133"/>
      <c r="O66" s="3"/>
      <c r="P66" s="4"/>
      <c r="Q66" s="4"/>
      <c r="R66" s="135"/>
      <c r="S66" s="5"/>
      <c r="T66" s="5"/>
      <c r="U66" s="135"/>
      <c r="V66" s="4"/>
      <c r="W66" s="3"/>
      <c r="X66" s="133"/>
    </row>
    <row r="67" spans="1:24" ht="15.75" customHeight="1">
      <c r="A67" s="1"/>
      <c r="B67" s="1"/>
      <c r="C67" s="2"/>
      <c r="D67" s="2"/>
      <c r="E67" s="3"/>
      <c r="F67" s="3"/>
      <c r="G67" s="3"/>
      <c r="H67" s="3"/>
      <c r="I67" s="133"/>
      <c r="J67" s="4"/>
      <c r="K67" s="3"/>
      <c r="L67" s="3"/>
      <c r="M67" s="3"/>
      <c r="N67" s="133"/>
      <c r="O67" s="3"/>
      <c r="P67" s="4"/>
      <c r="Q67" s="4"/>
      <c r="R67" s="135"/>
      <c r="S67" s="5"/>
      <c r="T67" s="5"/>
      <c r="U67" s="135"/>
      <c r="V67" s="4"/>
      <c r="W67" s="3"/>
      <c r="X67" s="133"/>
    </row>
    <row r="68" spans="1:24" ht="15.75" customHeight="1">
      <c r="A68" s="1"/>
      <c r="B68" s="1"/>
      <c r="C68" s="2"/>
      <c r="D68" s="2"/>
      <c r="E68" s="3"/>
      <c r="F68" s="3"/>
      <c r="G68" s="3"/>
      <c r="H68" s="3"/>
      <c r="I68" s="133"/>
      <c r="J68" s="4"/>
      <c r="K68" s="3"/>
      <c r="L68" s="3"/>
      <c r="M68" s="3"/>
      <c r="N68" s="133"/>
      <c r="O68" s="3"/>
      <c r="P68" s="4"/>
      <c r="Q68" s="4"/>
      <c r="R68" s="135"/>
      <c r="S68" s="5"/>
      <c r="T68" s="5"/>
      <c r="U68" s="135"/>
      <c r="V68" s="4"/>
      <c r="W68" s="3"/>
      <c r="X68" s="133"/>
    </row>
    <row r="69" spans="1:24" ht="15.75" customHeight="1">
      <c r="A69" s="1"/>
      <c r="B69" s="1"/>
      <c r="C69" s="2"/>
      <c r="D69" s="2"/>
      <c r="E69" s="3"/>
      <c r="F69" s="3"/>
      <c r="G69" s="3"/>
      <c r="H69" s="3"/>
      <c r="I69" s="133"/>
      <c r="J69" s="4"/>
      <c r="K69" s="3"/>
      <c r="L69" s="3"/>
      <c r="M69" s="3"/>
      <c r="N69" s="133"/>
      <c r="O69" s="3"/>
      <c r="P69" s="4"/>
      <c r="Q69" s="4"/>
      <c r="R69" s="135"/>
      <c r="S69" s="5"/>
      <c r="T69" s="5"/>
      <c r="U69" s="135"/>
      <c r="V69" s="4"/>
      <c r="W69" s="3"/>
      <c r="X69" s="133"/>
    </row>
    <row r="70" spans="1:24" ht="15.75" customHeight="1">
      <c r="A70" s="1"/>
      <c r="B70" s="1"/>
      <c r="C70" s="2"/>
      <c r="D70" s="2"/>
      <c r="E70" s="3"/>
      <c r="F70" s="3"/>
      <c r="G70" s="3"/>
      <c r="H70" s="3"/>
      <c r="I70" s="133"/>
      <c r="J70" s="4"/>
      <c r="K70" s="3"/>
      <c r="L70" s="3"/>
      <c r="M70" s="3"/>
      <c r="N70" s="133"/>
      <c r="O70" s="3"/>
      <c r="P70" s="4"/>
      <c r="Q70" s="4"/>
      <c r="R70" s="135"/>
      <c r="S70" s="5"/>
      <c r="T70" s="5"/>
      <c r="U70" s="135"/>
      <c r="V70" s="4"/>
      <c r="W70" s="3"/>
      <c r="X70" s="133"/>
    </row>
    <row r="71" spans="1:24" ht="15.75" customHeight="1">
      <c r="A71" s="1"/>
      <c r="B71" s="1"/>
      <c r="C71" s="2"/>
      <c r="D71" s="2"/>
      <c r="E71" s="3"/>
      <c r="F71" s="3"/>
      <c r="G71" s="3"/>
      <c r="H71" s="3"/>
      <c r="I71" s="133"/>
      <c r="J71" s="4"/>
      <c r="K71" s="3"/>
      <c r="L71" s="3"/>
      <c r="M71" s="3"/>
      <c r="N71" s="133"/>
      <c r="O71" s="3"/>
      <c r="P71" s="4"/>
      <c r="Q71" s="4"/>
      <c r="R71" s="135"/>
      <c r="S71" s="5"/>
      <c r="T71" s="5"/>
      <c r="U71" s="135"/>
      <c r="V71" s="4"/>
      <c r="W71" s="3"/>
      <c r="X71" s="133"/>
    </row>
    <row r="72" spans="1:24" ht="15.75" customHeight="1">
      <c r="A72" s="1"/>
      <c r="B72" s="1"/>
      <c r="C72" s="2"/>
      <c r="D72" s="2"/>
      <c r="E72" s="3"/>
      <c r="F72" s="3"/>
      <c r="G72" s="3"/>
      <c r="H72" s="3"/>
      <c r="I72" s="133"/>
      <c r="J72" s="4"/>
      <c r="K72" s="3"/>
      <c r="L72" s="3"/>
      <c r="M72" s="3"/>
      <c r="N72" s="133"/>
      <c r="O72" s="3"/>
      <c r="P72" s="4"/>
      <c r="Q72" s="4"/>
      <c r="R72" s="135"/>
      <c r="S72" s="5"/>
      <c r="T72" s="5"/>
      <c r="U72" s="135"/>
      <c r="V72" s="4"/>
      <c r="W72" s="3"/>
      <c r="X72" s="133"/>
    </row>
    <row r="73" spans="1:24" ht="15.75" customHeight="1">
      <c r="A73" s="1"/>
      <c r="B73" s="1"/>
      <c r="C73" s="2"/>
      <c r="D73" s="2"/>
      <c r="E73" s="3"/>
      <c r="F73" s="3"/>
      <c r="G73" s="3"/>
      <c r="H73" s="3"/>
      <c r="I73" s="133"/>
      <c r="J73" s="4"/>
      <c r="K73" s="3"/>
      <c r="L73" s="3"/>
      <c r="M73" s="3"/>
      <c r="N73" s="133"/>
      <c r="O73" s="3"/>
      <c r="P73" s="4"/>
      <c r="Q73" s="4"/>
      <c r="R73" s="135"/>
      <c r="S73" s="5"/>
      <c r="T73" s="5"/>
      <c r="U73" s="135"/>
      <c r="V73" s="4"/>
      <c r="W73" s="3"/>
      <c r="X73" s="133"/>
    </row>
    <row r="74" spans="1:24" ht="15.75" customHeight="1">
      <c r="A74" s="1"/>
      <c r="B74" s="1"/>
      <c r="C74" s="2"/>
      <c r="D74" s="2"/>
      <c r="E74" s="3"/>
      <c r="F74" s="3"/>
      <c r="G74" s="3"/>
      <c r="H74" s="3"/>
      <c r="I74" s="133"/>
      <c r="J74" s="4"/>
      <c r="K74" s="3"/>
      <c r="L74" s="3"/>
      <c r="M74" s="3"/>
      <c r="N74" s="133"/>
      <c r="O74" s="3"/>
      <c r="P74" s="4"/>
      <c r="Q74" s="4"/>
      <c r="R74" s="135"/>
      <c r="S74" s="5"/>
      <c r="T74" s="5"/>
      <c r="U74" s="135"/>
      <c r="V74" s="4"/>
      <c r="W74" s="3"/>
      <c r="X74" s="133"/>
    </row>
    <row r="75" spans="1:24" ht="15.75" customHeight="1">
      <c r="A75" s="1"/>
      <c r="B75" s="1"/>
      <c r="C75" s="2"/>
      <c r="D75" s="2"/>
      <c r="E75" s="3"/>
      <c r="F75" s="3"/>
      <c r="G75" s="3"/>
      <c r="H75" s="3"/>
      <c r="I75" s="133"/>
      <c r="J75" s="4"/>
      <c r="K75" s="3"/>
      <c r="L75" s="3"/>
      <c r="M75" s="3"/>
      <c r="N75" s="133"/>
      <c r="O75" s="3"/>
      <c r="P75" s="4"/>
      <c r="Q75" s="4"/>
      <c r="R75" s="135"/>
      <c r="S75" s="5"/>
      <c r="T75" s="5"/>
      <c r="U75" s="135"/>
      <c r="V75" s="4"/>
      <c r="W75" s="3"/>
      <c r="X75" s="133"/>
    </row>
    <row r="76" spans="1:24" ht="15.75" customHeight="1">
      <c r="A76" s="1"/>
      <c r="B76" s="1"/>
      <c r="C76" s="2"/>
      <c r="D76" s="2"/>
      <c r="E76" s="3"/>
      <c r="F76" s="3"/>
      <c r="G76" s="3"/>
      <c r="H76" s="3"/>
      <c r="I76" s="133"/>
      <c r="J76" s="4"/>
      <c r="K76" s="3"/>
      <c r="L76" s="3"/>
      <c r="M76" s="3"/>
      <c r="N76" s="133"/>
      <c r="O76" s="3"/>
      <c r="P76" s="4"/>
      <c r="Q76" s="4"/>
      <c r="R76" s="135"/>
      <c r="S76" s="5"/>
      <c r="T76" s="5"/>
      <c r="U76" s="135"/>
      <c r="V76" s="4"/>
      <c r="W76" s="3"/>
      <c r="X76" s="133"/>
    </row>
    <row r="77" spans="1:24" ht="15.75" customHeight="1">
      <c r="A77" s="1"/>
      <c r="B77" s="1"/>
      <c r="C77" s="2"/>
      <c r="D77" s="2"/>
      <c r="E77" s="3"/>
      <c r="F77" s="3"/>
      <c r="G77" s="3"/>
      <c r="H77" s="3"/>
      <c r="I77" s="133"/>
      <c r="J77" s="4"/>
      <c r="K77" s="3"/>
      <c r="L77" s="3"/>
      <c r="M77" s="3"/>
      <c r="N77" s="133"/>
      <c r="O77" s="3"/>
      <c r="P77" s="4"/>
      <c r="Q77" s="4"/>
      <c r="R77" s="135"/>
      <c r="S77" s="5"/>
      <c r="T77" s="5"/>
      <c r="U77" s="135"/>
      <c r="V77" s="4"/>
      <c r="W77" s="3"/>
      <c r="X77" s="133"/>
    </row>
    <row r="78" spans="1:24" ht="15.75" customHeight="1">
      <c r="A78" s="1"/>
      <c r="B78" s="1"/>
      <c r="C78" s="2"/>
      <c r="D78" s="2"/>
      <c r="E78" s="3"/>
      <c r="F78" s="3"/>
      <c r="G78" s="3"/>
      <c r="H78" s="3"/>
      <c r="I78" s="133"/>
      <c r="J78" s="4"/>
      <c r="K78" s="3"/>
      <c r="L78" s="3"/>
      <c r="M78" s="3"/>
      <c r="N78" s="133"/>
      <c r="O78" s="3"/>
      <c r="P78" s="4"/>
      <c r="Q78" s="4"/>
      <c r="R78" s="135"/>
      <c r="S78" s="5"/>
      <c r="T78" s="5"/>
      <c r="U78" s="135"/>
      <c r="V78" s="4"/>
      <c r="W78" s="3"/>
      <c r="X78" s="133"/>
    </row>
    <row r="79" spans="1:24" ht="15.75" customHeight="1">
      <c r="A79" s="1"/>
      <c r="B79" s="1"/>
      <c r="C79" s="2"/>
      <c r="D79" s="2"/>
      <c r="E79" s="3"/>
      <c r="F79" s="3"/>
      <c r="G79" s="3"/>
      <c r="H79" s="3"/>
      <c r="I79" s="133"/>
      <c r="J79" s="4"/>
      <c r="K79" s="3"/>
      <c r="L79" s="3"/>
      <c r="M79" s="3"/>
      <c r="N79" s="133"/>
      <c r="O79" s="3"/>
      <c r="P79" s="4"/>
      <c r="Q79" s="4"/>
      <c r="R79" s="135"/>
      <c r="S79" s="5"/>
      <c r="T79" s="5"/>
      <c r="U79" s="135"/>
      <c r="V79" s="4"/>
      <c r="W79" s="3"/>
      <c r="X79" s="133"/>
    </row>
    <row r="80" spans="1:24" ht="15.75" customHeight="1">
      <c r="A80" s="1"/>
      <c r="B80" s="1"/>
      <c r="C80" s="2"/>
      <c r="D80" s="2"/>
      <c r="E80" s="3"/>
      <c r="F80" s="3"/>
      <c r="G80" s="3"/>
      <c r="H80" s="3"/>
      <c r="I80" s="133"/>
      <c r="J80" s="4"/>
      <c r="K80" s="3"/>
      <c r="L80" s="3"/>
      <c r="M80" s="3"/>
      <c r="N80" s="133"/>
      <c r="O80" s="3"/>
      <c r="P80" s="4"/>
      <c r="Q80" s="4"/>
      <c r="R80" s="135"/>
      <c r="S80" s="5"/>
      <c r="T80" s="5"/>
      <c r="U80" s="135"/>
      <c r="V80" s="4"/>
      <c r="W80" s="3"/>
      <c r="X80" s="133"/>
    </row>
    <row r="81" spans="1:24" ht="15.75" customHeight="1">
      <c r="A81" s="1"/>
      <c r="B81" s="1"/>
      <c r="C81" s="2"/>
      <c r="D81" s="2"/>
      <c r="E81" s="3"/>
      <c r="F81" s="3"/>
      <c r="G81" s="3"/>
      <c r="H81" s="3"/>
      <c r="I81" s="133"/>
      <c r="J81" s="4"/>
      <c r="K81" s="3"/>
      <c r="L81" s="3"/>
      <c r="M81" s="3"/>
      <c r="N81" s="133"/>
      <c r="O81" s="3"/>
      <c r="P81" s="4"/>
      <c r="Q81" s="4"/>
      <c r="R81" s="135"/>
      <c r="S81" s="5"/>
      <c r="T81" s="5"/>
      <c r="U81" s="135"/>
      <c r="V81" s="4"/>
      <c r="W81" s="3"/>
      <c r="X81" s="133"/>
    </row>
    <row r="82" spans="1:24" ht="15.75" customHeight="1">
      <c r="A82" s="1"/>
      <c r="B82" s="1"/>
      <c r="C82" s="2"/>
      <c r="D82" s="2"/>
      <c r="E82" s="3"/>
      <c r="F82" s="3"/>
      <c r="G82" s="3"/>
      <c r="H82" s="3"/>
      <c r="I82" s="133"/>
      <c r="J82" s="4"/>
      <c r="K82" s="3"/>
      <c r="L82" s="3"/>
      <c r="M82" s="3"/>
      <c r="N82" s="133"/>
      <c r="O82" s="3"/>
      <c r="P82" s="4"/>
      <c r="Q82" s="4"/>
      <c r="R82" s="135"/>
      <c r="S82" s="5"/>
      <c r="T82" s="5"/>
      <c r="U82" s="135"/>
      <c r="V82" s="4"/>
      <c r="W82" s="3"/>
      <c r="X82" s="133"/>
    </row>
    <row r="83" spans="1:24" ht="15.75" customHeight="1">
      <c r="A83" s="1"/>
      <c r="B83" s="1"/>
      <c r="C83" s="2"/>
      <c r="D83" s="2"/>
      <c r="E83" s="3"/>
      <c r="F83" s="3"/>
      <c r="G83" s="3"/>
      <c r="H83" s="3"/>
      <c r="I83" s="133"/>
      <c r="J83" s="4"/>
      <c r="K83" s="3"/>
      <c r="L83" s="3"/>
      <c r="M83" s="3"/>
      <c r="N83" s="133"/>
      <c r="O83" s="3"/>
      <c r="P83" s="4"/>
      <c r="Q83" s="4"/>
      <c r="R83" s="135"/>
      <c r="S83" s="5"/>
      <c r="T83" s="5"/>
      <c r="U83" s="135"/>
      <c r="V83" s="4"/>
      <c r="W83" s="3"/>
      <c r="X83" s="133"/>
    </row>
    <row r="84" spans="1:24" ht="15.75" customHeight="1">
      <c r="A84" s="1"/>
      <c r="B84" s="1"/>
      <c r="C84" s="2"/>
      <c r="D84" s="2"/>
      <c r="E84" s="3"/>
      <c r="F84" s="3"/>
      <c r="G84" s="3"/>
      <c r="H84" s="3"/>
      <c r="I84" s="133"/>
      <c r="J84" s="4"/>
      <c r="K84" s="3"/>
      <c r="L84" s="3"/>
      <c r="M84" s="3"/>
      <c r="N84" s="133"/>
      <c r="O84" s="3"/>
      <c r="P84" s="4"/>
      <c r="Q84" s="4"/>
      <c r="R84" s="135"/>
      <c r="S84" s="5"/>
      <c r="T84" s="5"/>
      <c r="U84" s="135"/>
      <c r="V84" s="4"/>
      <c r="W84" s="3"/>
      <c r="X84" s="133"/>
    </row>
    <row r="85" spans="1:24" ht="15.75" customHeight="1">
      <c r="A85" s="1"/>
      <c r="B85" s="1"/>
      <c r="C85" s="2"/>
      <c r="D85" s="2"/>
      <c r="E85" s="3"/>
      <c r="F85" s="3"/>
      <c r="G85" s="3"/>
      <c r="H85" s="3"/>
      <c r="I85" s="133"/>
      <c r="J85" s="4"/>
      <c r="K85" s="3"/>
      <c r="L85" s="3"/>
      <c r="M85" s="3"/>
      <c r="N85" s="133"/>
      <c r="O85" s="3"/>
      <c r="P85" s="4"/>
      <c r="Q85" s="4"/>
      <c r="R85" s="135"/>
      <c r="S85" s="5"/>
      <c r="T85" s="5"/>
      <c r="U85" s="135"/>
      <c r="V85" s="4"/>
      <c r="W85" s="3"/>
      <c r="X85" s="133"/>
    </row>
    <row r="86" spans="1:24" ht="15.75" customHeight="1">
      <c r="A86" s="1"/>
      <c r="B86" s="1"/>
      <c r="C86" s="2"/>
      <c r="D86" s="2"/>
      <c r="E86" s="3"/>
      <c r="F86" s="3"/>
      <c r="G86" s="3"/>
      <c r="H86" s="3"/>
      <c r="I86" s="133"/>
      <c r="J86" s="4"/>
      <c r="K86" s="3"/>
      <c r="L86" s="3"/>
      <c r="M86" s="3"/>
      <c r="N86" s="133"/>
      <c r="O86" s="3"/>
      <c r="P86" s="4"/>
      <c r="Q86" s="4"/>
      <c r="R86" s="135"/>
      <c r="S86" s="5"/>
      <c r="T86" s="5"/>
      <c r="U86" s="135"/>
      <c r="V86" s="4"/>
      <c r="W86" s="3"/>
      <c r="X86" s="133"/>
    </row>
    <row r="87" spans="1:24" ht="15.75" customHeight="1">
      <c r="A87" s="1"/>
      <c r="B87" s="1"/>
      <c r="C87" s="2"/>
      <c r="D87" s="2"/>
      <c r="E87" s="3"/>
      <c r="F87" s="3"/>
      <c r="G87" s="3"/>
      <c r="H87" s="3"/>
      <c r="I87" s="133"/>
      <c r="J87" s="4"/>
      <c r="K87" s="3"/>
      <c r="L87" s="3"/>
      <c r="M87" s="3"/>
      <c r="N87" s="133"/>
      <c r="O87" s="3"/>
      <c r="P87" s="4"/>
      <c r="Q87" s="4"/>
      <c r="R87" s="135"/>
      <c r="S87" s="5"/>
      <c r="T87" s="5"/>
      <c r="U87" s="135"/>
      <c r="V87" s="4"/>
      <c r="W87" s="3"/>
      <c r="X87" s="133"/>
    </row>
    <row r="88" spans="1:24" ht="15.75" customHeight="1">
      <c r="A88" s="1"/>
      <c r="B88" s="1"/>
      <c r="C88" s="2"/>
      <c r="D88" s="2"/>
      <c r="E88" s="3"/>
      <c r="F88" s="3"/>
      <c r="G88" s="3"/>
      <c r="H88" s="3"/>
      <c r="I88" s="133"/>
      <c r="J88" s="4"/>
      <c r="K88" s="3"/>
      <c r="L88" s="3"/>
      <c r="M88" s="3"/>
      <c r="N88" s="133"/>
      <c r="O88" s="3"/>
      <c r="P88" s="4"/>
      <c r="Q88" s="4"/>
      <c r="R88" s="135"/>
      <c r="S88" s="5"/>
      <c r="T88" s="5"/>
      <c r="U88" s="135"/>
      <c r="V88" s="4"/>
      <c r="W88" s="3"/>
      <c r="X88" s="133"/>
    </row>
    <row r="89" spans="1:24" ht="15.75" customHeight="1">
      <c r="A89" s="1"/>
      <c r="B89" s="1"/>
      <c r="C89" s="2"/>
      <c r="D89" s="2"/>
      <c r="E89" s="3"/>
      <c r="F89" s="3"/>
      <c r="G89" s="3"/>
      <c r="H89" s="3"/>
      <c r="I89" s="133"/>
      <c r="J89" s="4"/>
      <c r="K89" s="3"/>
      <c r="L89" s="3"/>
      <c r="M89" s="3"/>
      <c r="N89" s="133"/>
      <c r="O89" s="3"/>
      <c r="P89" s="4"/>
      <c r="Q89" s="4"/>
      <c r="R89" s="135"/>
      <c r="S89" s="5"/>
      <c r="T89" s="5"/>
      <c r="U89" s="135"/>
      <c r="V89" s="4"/>
      <c r="W89" s="3"/>
      <c r="X89" s="133"/>
    </row>
    <row r="90" spans="1:24" ht="15.75" customHeight="1">
      <c r="A90" s="1"/>
      <c r="B90" s="1"/>
      <c r="C90" s="2"/>
      <c r="D90" s="2"/>
      <c r="E90" s="3"/>
      <c r="F90" s="3"/>
      <c r="G90" s="3"/>
      <c r="H90" s="3"/>
      <c r="I90" s="133"/>
      <c r="J90" s="4"/>
      <c r="K90" s="3"/>
      <c r="L90" s="3"/>
      <c r="M90" s="3"/>
      <c r="N90" s="133"/>
      <c r="O90" s="3"/>
      <c r="P90" s="4"/>
      <c r="Q90" s="4"/>
      <c r="R90" s="135"/>
      <c r="S90" s="5"/>
      <c r="T90" s="5"/>
      <c r="U90" s="135"/>
      <c r="V90" s="4"/>
      <c r="W90" s="3"/>
      <c r="X90" s="133"/>
    </row>
    <row r="91" spans="1:24" ht="15.75" customHeight="1">
      <c r="A91" s="1"/>
      <c r="B91" s="1"/>
      <c r="C91" s="2"/>
      <c r="D91" s="2"/>
      <c r="E91" s="3"/>
      <c r="F91" s="3"/>
      <c r="G91" s="3"/>
      <c r="H91" s="3"/>
      <c r="I91" s="133"/>
      <c r="J91" s="4"/>
      <c r="K91" s="3"/>
      <c r="L91" s="3"/>
      <c r="M91" s="3"/>
      <c r="N91" s="133"/>
      <c r="O91" s="3"/>
      <c r="P91" s="4"/>
      <c r="Q91" s="4"/>
      <c r="R91" s="135"/>
      <c r="S91" s="5"/>
      <c r="T91" s="5"/>
      <c r="U91" s="135"/>
      <c r="V91" s="4"/>
      <c r="W91" s="3"/>
      <c r="X91" s="133"/>
    </row>
    <row r="92" spans="1:24" ht="15.75" customHeight="1">
      <c r="A92" s="1"/>
      <c r="B92" s="1"/>
      <c r="C92" s="2"/>
      <c r="D92" s="2"/>
      <c r="E92" s="3"/>
      <c r="F92" s="3"/>
      <c r="G92" s="3"/>
      <c r="H92" s="3"/>
      <c r="I92" s="133"/>
      <c r="J92" s="4"/>
      <c r="K92" s="3"/>
      <c r="L92" s="3"/>
      <c r="M92" s="3"/>
      <c r="N92" s="133"/>
      <c r="O92" s="3"/>
      <c r="P92" s="4"/>
      <c r="Q92" s="4"/>
      <c r="R92" s="135"/>
      <c r="S92" s="5"/>
      <c r="T92" s="5"/>
      <c r="U92" s="135"/>
      <c r="V92" s="4"/>
      <c r="W92" s="3"/>
      <c r="X92" s="133"/>
    </row>
    <row r="93" spans="1:24" ht="15.75" customHeight="1">
      <c r="A93" s="1"/>
      <c r="B93" s="1"/>
      <c r="C93" s="2"/>
      <c r="D93" s="2"/>
      <c r="E93" s="3"/>
      <c r="F93" s="3"/>
      <c r="G93" s="3"/>
      <c r="H93" s="3"/>
      <c r="I93" s="133"/>
      <c r="J93" s="4"/>
      <c r="K93" s="3"/>
      <c r="L93" s="3"/>
      <c r="M93" s="3"/>
      <c r="N93" s="133"/>
      <c r="O93" s="3"/>
      <c r="P93" s="4"/>
      <c r="Q93" s="4"/>
      <c r="R93" s="135"/>
      <c r="S93" s="5"/>
      <c r="T93" s="5"/>
      <c r="U93" s="135"/>
      <c r="V93" s="4"/>
      <c r="W93" s="3"/>
      <c r="X93" s="133"/>
    </row>
    <row r="94" spans="1:24" ht="15.75" customHeight="1">
      <c r="A94" s="1"/>
      <c r="B94" s="1"/>
      <c r="C94" s="2"/>
      <c r="D94" s="2"/>
      <c r="E94" s="3"/>
      <c r="F94" s="3"/>
      <c r="G94" s="3"/>
      <c r="H94" s="3"/>
      <c r="I94" s="133"/>
      <c r="J94" s="4"/>
      <c r="K94" s="3"/>
      <c r="L94" s="3"/>
      <c r="M94" s="3"/>
      <c r="N94" s="133"/>
      <c r="O94" s="3"/>
      <c r="P94" s="4"/>
      <c r="Q94" s="4"/>
      <c r="R94" s="135"/>
      <c r="S94" s="5"/>
      <c r="T94" s="5"/>
      <c r="U94" s="135"/>
      <c r="V94" s="4"/>
      <c r="W94" s="3"/>
      <c r="X94" s="133"/>
    </row>
    <row r="95" spans="1:24" ht="15.75" customHeight="1">
      <c r="A95" s="1"/>
      <c r="B95" s="1"/>
      <c r="C95" s="2"/>
      <c r="D95" s="2"/>
      <c r="E95" s="3"/>
      <c r="F95" s="3"/>
      <c r="G95" s="3"/>
      <c r="H95" s="3"/>
      <c r="I95" s="133"/>
      <c r="J95" s="4"/>
      <c r="K95" s="3"/>
      <c r="L95" s="3"/>
      <c r="M95" s="3"/>
      <c r="N95" s="133"/>
      <c r="O95" s="3"/>
      <c r="P95" s="4"/>
      <c r="Q95" s="4"/>
      <c r="R95" s="135"/>
      <c r="S95" s="5"/>
      <c r="T95" s="5"/>
      <c r="U95" s="135"/>
      <c r="V95" s="4"/>
      <c r="W95" s="3"/>
      <c r="X95" s="133"/>
    </row>
    <row r="96" spans="1:24" ht="15.75" customHeight="1">
      <c r="A96" s="1"/>
      <c r="B96" s="1"/>
      <c r="C96" s="2"/>
      <c r="D96" s="2"/>
      <c r="E96" s="3"/>
      <c r="F96" s="3"/>
      <c r="G96" s="3"/>
      <c r="H96" s="3"/>
      <c r="I96" s="133"/>
      <c r="J96" s="4"/>
      <c r="K96" s="3"/>
      <c r="L96" s="3"/>
      <c r="M96" s="3"/>
      <c r="N96" s="133"/>
      <c r="O96" s="3"/>
      <c r="P96" s="4"/>
      <c r="Q96" s="4"/>
      <c r="R96" s="135"/>
      <c r="S96" s="5"/>
      <c r="T96" s="5"/>
      <c r="U96" s="135"/>
      <c r="V96" s="4"/>
      <c r="W96" s="3"/>
      <c r="X96" s="133"/>
    </row>
    <row r="97" spans="1:24" ht="15.75" customHeight="1">
      <c r="A97" s="1"/>
      <c r="B97" s="1"/>
      <c r="C97" s="2"/>
      <c r="D97" s="2"/>
      <c r="E97" s="3"/>
      <c r="F97" s="3"/>
      <c r="G97" s="3"/>
      <c r="H97" s="3"/>
      <c r="I97" s="133"/>
      <c r="J97" s="4"/>
      <c r="K97" s="3"/>
      <c r="L97" s="3"/>
      <c r="M97" s="3"/>
      <c r="N97" s="133"/>
      <c r="O97" s="3"/>
      <c r="P97" s="4"/>
      <c r="Q97" s="4"/>
      <c r="R97" s="135"/>
      <c r="S97" s="5"/>
      <c r="T97" s="5"/>
      <c r="U97" s="135"/>
      <c r="V97" s="4"/>
      <c r="W97" s="3"/>
      <c r="X97" s="133"/>
    </row>
    <row r="98" spans="1:24" ht="15.75" customHeight="1">
      <c r="A98" s="1"/>
      <c r="B98" s="1"/>
      <c r="C98" s="2"/>
      <c r="D98" s="2"/>
      <c r="E98" s="3"/>
      <c r="F98" s="3"/>
      <c r="G98" s="3"/>
      <c r="H98" s="3"/>
      <c r="I98" s="133"/>
      <c r="J98" s="4"/>
      <c r="K98" s="3"/>
      <c r="L98" s="3"/>
      <c r="M98" s="3"/>
      <c r="N98" s="133"/>
      <c r="O98" s="3"/>
      <c r="P98" s="4"/>
      <c r="Q98" s="4"/>
      <c r="R98" s="135"/>
      <c r="S98" s="5"/>
      <c r="T98" s="5"/>
      <c r="U98" s="135"/>
      <c r="V98" s="4"/>
      <c r="W98" s="3"/>
      <c r="X98" s="133"/>
    </row>
    <row r="99" spans="1:24" ht="15.75" customHeight="1">
      <c r="A99" s="1"/>
      <c r="B99" s="1"/>
      <c r="C99" s="2"/>
      <c r="D99" s="2"/>
      <c r="E99" s="3"/>
      <c r="F99" s="3"/>
      <c r="G99" s="3"/>
      <c r="H99" s="3"/>
      <c r="I99" s="133"/>
      <c r="J99" s="4"/>
      <c r="K99" s="3"/>
      <c r="L99" s="3"/>
      <c r="M99" s="3"/>
      <c r="N99" s="133"/>
      <c r="O99" s="3"/>
      <c r="P99" s="4"/>
      <c r="Q99" s="4"/>
      <c r="R99" s="135"/>
      <c r="S99" s="5"/>
      <c r="T99" s="5"/>
      <c r="U99" s="135"/>
      <c r="V99" s="4"/>
      <c r="W99" s="3"/>
      <c r="X99" s="133"/>
    </row>
    <row r="100" spans="1:24" ht="15.75" customHeight="1">
      <c r="A100" s="1"/>
      <c r="B100" s="1"/>
      <c r="C100" s="2"/>
      <c r="D100" s="2"/>
      <c r="E100" s="3"/>
      <c r="F100" s="3"/>
      <c r="G100" s="3"/>
      <c r="H100" s="3"/>
      <c r="I100" s="133"/>
      <c r="J100" s="4"/>
      <c r="K100" s="3"/>
      <c r="L100" s="3"/>
      <c r="M100" s="3"/>
      <c r="N100" s="133"/>
      <c r="O100" s="3"/>
      <c r="P100" s="4"/>
      <c r="Q100" s="4"/>
      <c r="R100" s="135"/>
      <c r="S100" s="5"/>
      <c r="T100" s="5"/>
      <c r="U100" s="135"/>
      <c r="V100" s="4"/>
      <c r="W100" s="3"/>
      <c r="X100" s="133"/>
    </row>
    <row r="101" spans="1:24" ht="15.75" customHeight="1">
      <c r="A101" s="1"/>
      <c r="B101" s="1"/>
      <c r="C101" s="2"/>
      <c r="D101" s="2"/>
      <c r="E101" s="3"/>
      <c r="F101" s="3"/>
      <c r="G101" s="3"/>
      <c r="H101" s="3"/>
      <c r="I101" s="133"/>
      <c r="J101" s="4"/>
      <c r="K101" s="3"/>
      <c r="L101" s="3"/>
      <c r="M101" s="3"/>
      <c r="N101" s="133"/>
      <c r="O101" s="3"/>
      <c r="P101" s="4"/>
      <c r="Q101" s="4"/>
      <c r="R101" s="135"/>
      <c r="S101" s="5"/>
      <c r="T101" s="5"/>
      <c r="U101" s="135"/>
      <c r="V101" s="4"/>
      <c r="W101" s="3"/>
      <c r="X101" s="133"/>
    </row>
    <row r="102" spans="1:24" ht="15.75" customHeight="1">
      <c r="A102" s="1"/>
      <c r="B102" s="1"/>
      <c r="C102" s="2"/>
      <c r="D102" s="2"/>
      <c r="E102" s="3"/>
      <c r="F102" s="3"/>
      <c r="G102" s="3"/>
      <c r="H102" s="3"/>
      <c r="I102" s="133"/>
      <c r="J102" s="4"/>
      <c r="K102" s="3"/>
      <c r="L102" s="3"/>
      <c r="M102" s="3"/>
      <c r="N102" s="133"/>
      <c r="O102" s="3"/>
      <c r="P102" s="4"/>
      <c r="Q102" s="4"/>
      <c r="R102" s="135"/>
      <c r="S102" s="5"/>
      <c r="T102" s="5"/>
      <c r="U102" s="135"/>
      <c r="V102" s="4"/>
      <c r="W102" s="3"/>
      <c r="X102" s="133"/>
    </row>
    <row r="103" spans="1:24" ht="15.75" customHeight="1">
      <c r="A103" s="1"/>
      <c r="B103" s="1"/>
      <c r="C103" s="2"/>
      <c r="D103" s="2"/>
      <c r="E103" s="3"/>
      <c r="F103" s="3"/>
      <c r="G103" s="3"/>
      <c r="H103" s="3"/>
      <c r="I103" s="133"/>
      <c r="J103" s="4"/>
      <c r="K103" s="3"/>
      <c r="L103" s="3"/>
      <c r="M103" s="3"/>
      <c r="N103" s="133"/>
      <c r="O103" s="3"/>
      <c r="P103" s="4"/>
      <c r="Q103" s="4"/>
      <c r="R103" s="135"/>
      <c r="S103" s="5"/>
      <c r="T103" s="5"/>
      <c r="U103" s="135"/>
      <c r="V103" s="4"/>
      <c r="W103" s="3"/>
      <c r="X103" s="133"/>
    </row>
    <row r="104" spans="1:24" ht="15.75" customHeight="1">
      <c r="A104" s="1"/>
      <c r="B104" s="1"/>
      <c r="C104" s="2"/>
      <c r="D104" s="2"/>
      <c r="E104" s="3"/>
      <c r="F104" s="3"/>
      <c r="G104" s="3"/>
      <c r="H104" s="3"/>
      <c r="I104" s="133"/>
      <c r="J104" s="4"/>
      <c r="K104" s="3"/>
      <c r="L104" s="3"/>
      <c r="M104" s="3"/>
      <c r="N104" s="133"/>
      <c r="O104" s="3"/>
      <c r="P104" s="4"/>
      <c r="Q104" s="4"/>
      <c r="R104" s="135"/>
      <c r="S104" s="5"/>
      <c r="T104" s="5"/>
      <c r="U104" s="135"/>
      <c r="V104" s="4"/>
      <c r="W104" s="3"/>
      <c r="X104" s="133"/>
    </row>
    <row r="105" spans="1:24" ht="15.75" customHeight="1">
      <c r="A105" s="1"/>
      <c r="B105" s="1"/>
      <c r="C105" s="2"/>
      <c r="D105" s="2"/>
      <c r="E105" s="3"/>
      <c r="F105" s="3"/>
      <c r="G105" s="3"/>
      <c r="H105" s="3"/>
      <c r="I105" s="133"/>
      <c r="J105" s="4"/>
      <c r="K105" s="3"/>
      <c r="L105" s="3"/>
      <c r="M105" s="3"/>
      <c r="N105" s="133"/>
      <c r="O105" s="3"/>
      <c r="P105" s="4"/>
      <c r="Q105" s="4"/>
      <c r="R105" s="135"/>
      <c r="S105" s="5"/>
      <c r="T105" s="5"/>
      <c r="U105" s="135"/>
      <c r="V105" s="4"/>
      <c r="W105" s="3"/>
      <c r="X105" s="133"/>
    </row>
    <row r="106" spans="1:24" ht="15.75" customHeight="1">
      <c r="A106" s="1"/>
      <c r="B106" s="1"/>
      <c r="C106" s="2"/>
      <c r="D106" s="2"/>
      <c r="E106" s="3"/>
      <c r="F106" s="3"/>
      <c r="G106" s="3"/>
      <c r="H106" s="3"/>
      <c r="I106" s="133"/>
      <c r="J106" s="4"/>
      <c r="K106" s="3"/>
      <c r="L106" s="3"/>
      <c r="M106" s="3"/>
      <c r="N106" s="133"/>
      <c r="O106" s="3"/>
      <c r="P106" s="4"/>
      <c r="Q106" s="4"/>
      <c r="R106" s="135"/>
      <c r="S106" s="5"/>
      <c r="T106" s="5"/>
      <c r="U106" s="135"/>
      <c r="V106" s="4"/>
      <c r="W106" s="3"/>
      <c r="X106" s="133"/>
    </row>
    <row r="107" spans="1:24" ht="15.75" customHeight="1">
      <c r="A107" s="1"/>
      <c r="B107" s="1"/>
      <c r="C107" s="2"/>
      <c r="D107" s="2"/>
      <c r="E107" s="3"/>
      <c r="F107" s="3"/>
      <c r="G107" s="3"/>
      <c r="H107" s="3"/>
      <c r="I107" s="133"/>
      <c r="J107" s="4"/>
      <c r="K107" s="3"/>
      <c r="L107" s="3"/>
      <c r="M107" s="3"/>
      <c r="N107" s="133"/>
      <c r="O107" s="3"/>
      <c r="P107" s="4"/>
      <c r="Q107" s="4"/>
      <c r="R107" s="135"/>
      <c r="S107" s="5"/>
      <c r="T107" s="5"/>
      <c r="U107" s="135"/>
      <c r="V107" s="4"/>
      <c r="W107" s="3"/>
      <c r="X107" s="133"/>
    </row>
    <row r="108" spans="1:24" ht="15.75" customHeight="1">
      <c r="A108" s="1"/>
      <c r="B108" s="1"/>
      <c r="C108" s="2"/>
      <c r="D108" s="2"/>
      <c r="E108" s="3"/>
      <c r="F108" s="3"/>
      <c r="G108" s="3"/>
      <c r="H108" s="3"/>
      <c r="I108" s="133"/>
      <c r="J108" s="4"/>
      <c r="K108" s="3"/>
      <c r="L108" s="3"/>
      <c r="M108" s="3"/>
      <c r="N108" s="133"/>
      <c r="O108" s="3"/>
      <c r="P108" s="4"/>
      <c r="Q108" s="4"/>
      <c r="R108" s="135"/>
      <c r="S108" s="5"/>
      <c r="T108" s="5"/>
      <c r="U108" s="135"/>
      <c r="V108" s="4"/>
      <c r="W108" s="3"/>
      <c r="X108" s="133"/>
    </row>
    <row r="109" spans="1:24" ht="15.75" customHeight="1">
      <c r="A109" s="1"/>
      <c r="B109" s="1"/>
      <c r="C109" s="2"/>
      <c r="D109" s="2"/>
      <c r="E109" s="3"/>
      <c r="F109" s="3"/>
      <c r="G109" s="3"/>
      <c r="H109" s="3"/>
      <c r="I109" s="133"/>
      <c r="J109" s="4"/>
      <c r="K109" s="3"/>
      <c r="L109" s="3"/>
      <c r="M109" s="3"/>
      <c r="N109" s="133"/>
      <c r="O109" s="3"/>
      <c r="P109" s="4"/>
      <c r="Q109" s="4"/>
      <c r="R109" s="135"/>
      <c r="S109" s="5"/>
      <c r="T109" s="5"/>
      <c r="U109" s="135"/>
      <c r="V109" s="4"/>
      <c r="W109" s="3"/>
      <c r="X109" s="133"/>
    </row>
    <row r="110" spans="1:24" ht="15.75" customHeight="1">
      <c r="A110" s="1"/>
      <c r="B110" s="1"/>
      <c r="C110" s="2"/>
      <c r="D110" s="2"/>
      <c r="E110" s="3"/>
      <c r="F110" s="3"/>
      <c r="G110" s="3"/>
      <c r="H110" s="3"/>
      <c r="I110" s="133"/>
      <c r="J110" s="4"/>
      <c r="K110" s="3"/>
      <c r="L110" s="3"/>
      <c r="M110" s="3"/>
      <c r="N110" s="133"/>
      <c r="O110" s="3"/>
      <c r="P110" s="4"/>
      <c r="Q110" s="4"/>
      <c r="R110" s="135"/>
      <c r="S110" s="5"/>
      <c r="T110" s="5"/>
      <c r="U110" s="135"/>
      <c r="V110" s="4"/>
      <c r="W110" s="3"/>
      <c r="X110" s="133"/>
    </row>
    <row r="111" spans="1:24" ht="15.75" customHeight="1">
      <c r="A111" s="1"/>
      <c r="B111" s="1"/>
      <c r="C111" s="2"/>
      <c r="D111" s="2"/>
      <c r="E111" s="3"/>
      <c r="F111" s="3"/>
      <c r="G111" s="3"/>
      <c r="H111" s="3"/>
      <c r="I111" s="133"/>
      <c r="J111" s="4"/>
      <c r="K111" s="3"/>
      <c r="L111" s="3"/>
      <c r="M111" s="3"/>
      <c r="N111" s="133"/>
      <c r="O111" s="3"/>
      <c r="P111" s="4"/>
      <c r="Q111" s="4"/>
      <c r="R111" s="135"/>
      <c r="S111" s="5"/>
      <c r="T111" s="5"/>
      <c r="U111" s="135"/>
      <c r="V111" s="4"/>
      <c r="W111" s="3"/>
      <c r="X111" s="133"/>
    </row>
    <row r="112" spans="1:24" ht="15.75" customHeight="1">
      <c r="A112" s="1"/>
      <c r="B112" s="1"/>
      <c r="C112" s="2"/>
      <c r="D112" s="2"/>
      <c r="E112" s="3"/>
      <c r="F112" s="3"/>
      <c r="G112" s="3"/>
      <c r="H112" s="3"/>
      <c r="I112" s="133"/>
      <c r="J112" s="4"/>
      <c r="K112" s="3"/>
      <c r="L112" s="3"/>
      <c r="M112" s="3"/>
      <c r="N112" s="133"/>
      <c r="O112" s="3"/>
      <c r="P112" s="4"/>
      <c r="Q112" s="4"/>
      <c r="R112" s="135"/>
      <c r="S112" s="5"/>
      <c r="T112" s="5"/>
      <c r="U112" s="135"/>
      <c r="V112" s="4"/>
      <c r="W112" s="3"/>
      <c r="X112" s="133"/>
    </row>
    <row r="113" spans="1:24" ht="15.75" customHeight="1">
      <c r="A113" s="1"/>
      <c r="B113" s="1"/>
      <c r="C113" s="2"/>
      <c r="D113" s="2"/>
      <c r="E113" s="3"/>
      <c r="F113" s="3"/>
      <c r="G113" s="3"/>
      <c r="H113" s="3"/>
      <c r="I113" s="133"/>
      <c r="J113" s="4"/>
      <c r="K113" s="3"/>
      <c r="L113" s="3"/>
      <c r="M113" s="3"/>
      <c r="N113" s="133"/>
      <c r="O113" s="3"/>
      <c r="P113" s="4"/>
      <c r="Q113" s="4"/>
      <c r="R113" s="135"/>
      <c r="S113" s="5"/>
      <c r="T113" s="5"/>
      <c r="U113" s="135"/>
      <c r="V113" s="4"/>
      <c r="W113" s="3"/>
      <c r="X113" s="133"/>
    </row>
    <row r="114" spans="1:24" ht="15.75" customHeight="1">
      <c r="A114" s="1"/>
      <c r="B114" s="1"/>
      <c r="C114" s="2"/>
      <c r="D114" s="2"/>
      <c r="E114" s="3"/>
      <c r="F114" s="3"/>
      <c r="G114" s="3"/>
      <c r="H114" s="3"/>
      <c r="I114" s="133"/>
      <c r="J114" s="4"/>
      <c r="K114" s="3"/>
      <c r="L114" s="3"/>
      <c r="M114" s="3"/>
      <c r="N114" s="133"/>
      <c r="O114" s="3"/>
      <c r="P114" s="4"/>
      <c r="Q114" s="4"/>
      <c r="R114" s="135"/>
      <c r="S114" s="5"/>
      <c r="T114" s="5"/>
      <c r="U114" s="135"/>
      <c r="V114" s="4"/>
      <c r="W114" s="3"/>
      <c r="X114" s="133"/>
    </row>
    <row r="115" spans="1:24" ht="15.75" customHeight="1">
      <c r="A115" s="1"/>
      <c r="B115" s="1"/>
      <c r="C115" s="2"/>
      <c r="D115" s="2"/>
      <c r="E115" s="3"/>
      <c r="F115" s="3"/>
      <c r="G115" s="3"/>
      <c r="H115" s="3"/>
      <c r="I115" s="133"/>
      <c r="J115" s="4"/>
      <c r="K115" s="3"/>
      <c r="L115" s="3"/>
      <c r="M115" s="3"/>
      <c r="N115" s="133"/>
      <c r="O115" s="3"/>
      <c r="P115" s="4"/>
      <c r="Q115" s="4"/>
      <c r="R115" s="135"/>
      <c r="S115" s="5"/>
      <c r="T115" s="5"/>
      <c r="U115" s="135"/>
      <c r="V115" s="4"/>
      <c r="W115" s="3"/>
      <c r="X115" s="133"/>
    </row>
    <row r="116" spans="1:24" ht="15.75" customHeight="1">
      <c r="A116" s="1"/>
      <c r="B116" s="1"/>
      <c r="C116" s="2"/>
      <c r="D116" s="2"/>
      <c r="E116" s="3"/>
      <c r="F116" s="3"/>
      <c r="G116" s="3"/>
      <c r="H116" s="3"/>
      <c r="I116" s="133"/>
      <c r="J116" s="4"/>
      <c r="K116" s="3"/>
      <c r="L116" s="3"/>
      <c r="M116" s="3"/>
      <c r="N116" s="133"/>
      <c r="O116" s="3"/>
      <c r="P116" s="4"/>
      <c r="Q116" s="4"/>
      <c r="R116" s="135"/>
      <c r="S116" s="5"/>
      <c r="T116" s="5"/>
      <c r="U116" s="135"/>
      <c r="V116" s="4"/>
      <c r="W116" s="3"/>
      <c r="X116" s="133"/>
    </row>
    <row r="117" spans="1:24" ht="15.75" customHeight="1">
      <c r="A117" s="1"/>
      <c r="B117" s="1"/>
      <c r="C117" s="2"/>
      <c r="D117" s="2"/>
      <c r="E117" s="3"/>
      <c r="F117" s="3"/>
      <c r="G117" s="3"/>
      <c r="H117" s="3"/>
      <c r="I117" s="133"/>
      <c r="J117" s="4"/>
      <c r="K117" s="3"/>
      <c r="L117" s="3"/>
      <c r="M117" s="3"/>
      <c r="N117" s="133"/>
      <c r="O117" s="3"/>
      <c r="P117" s="4"/>
      <c r="Q117" s="4"/>
      <c r="R117" s="135"/>
      <c r="S117" s="5"/>
      <c r="T117" s="5"/>
      <c r="U117" s="135"/>
      <c r="V117" s="4"/>
      <c r="W117" s="3"/>
      <c r="X117" s="133"/>
    </row>
    <row r="118" spans="1:24" ht="15.75" customHeight="1">
      <c r="A118" s="1"/>
      <c r="B118" s="1"/>
      <c r="C118" s="2"/>
      <c r="D118" s="2"/>
      <c r="E118" s="3"/>
      <c r="F118" s="3"/>
      <c r="G118" s="3"/>
      <c r="H118" s="3"/>
      <c r="I118" s="133"/>
      <c r="J118" s="4"/>
      <c r="K118" s="3"/>
      <c r="L118" s="3"/>
      <c r="M118" s="3"/>
      <c r="N118" s="133"/>
      <c r="O118" s="3"/>
      <c r="P118" s="4"/>
      <c r="Q118" s="4"/>
      <c r="R118" s="135"/>
      <c r="S118" s="5"/>
      <c r="T118" s="5"/>
      <c r="U118" s="135"/>
      <c r="V118" s="4"/>
      <c r="W118" s="3"/>
      <c r="X118" s="133"/>
    </row>
    <row r="119" spans="1:24" ht="15.75" customHeight="1">
      <c r="A119" s="1"/>
      <c r="B119" s="1"/>
      <c r="C119" s="2"/>
      <c r="D119" s="2"/>
      <c r="E119" s="3"/>
      <c r="F119" s="3"/>
      <c r="G119" s="3"/>
      <c r="H119" s="3"/>
      <c r="I119" s="133"/>
      <c r="J119" s="4"/>
      <c r="K119" s="3"/>
      <c r="L119" s="3"/>
      <c r="M119" s="3"/>
      <c r="N119" s="133"/>
      <c r="O119" s="3"/>
      <c r="P119" s="4"/>
      <c r="Q119" s="4"/>
      <c r="R119" s="135"/>
      <c r="S119" s="5"/>
      <c r="T119" s="5"/>
      <c r="U119" s="135"/>
      <c r="V119" s="4"/>
      <c r="W119" s="3"/>
      <c r="X119" s="133"/>
    </row>
    <row r="120" spans="1:24" ht="15.75" customHeight="1">
      <c r="A120" s="1"/>
      <c r="B120" s="1"/>
      <c r="C120" s="2"/>
      <c r="D120" s="2"/>
      <c r="E120" s="3"/>
      <c r="F120" s="3"/>
      <c r="G120" s="3"/>
      <c r="H120" s="3"/>
      <c r="I120" s="133"/>
      <c r="J120" s="4"/>
      <c r="K120" s="3"/>
      <c r="L120" s="3"/>
      <c r="M120" s="3"/>
      <c r="N120" s="133"/>
      <c r="O120" s="3"/>
      <c r="P120" s="4"/>
      <c r="Q120" s="4"/>
      <c r="R120" s="135"/>
      <c r="S120" s="5"/>
      <c r="T120" s="5"/>
      <c r="U120" s="135"/>
      <c r="V120" s="4"/>
      <c r="W120" s="3"/>
      <c r="X120" s="133"/>
    </row>
    <row r="121" spans="1:24" ht="15.75" customHeight="1">
      <c r="A121" s="1"/>
      <c r="B121" s="1"/>
      <c r="C121" s="2"/>
      <c r="D121" s="2"/>
      <c r="E121" s="3"/>
      <c r="F121" s="3"/>
      <c r="G121" s="3"/>
      <c r="H121" s="3"/>
      <c r="I121" s="133"/>
      <c r="J121" s="4"/>
      <c r="K121" s="3"/>
      <c r="L121" s="3"/>
      <c r="M121" s="3"/>
      <c r="N121" s="133"/>
      <c r="O121" s="3"/>
      <c r="P121" s="4"/>
      <c r="Q121" s="4"/>
      <c r="R121" s="135"/>
      <c r="S121" s="5"/>
      <c r="T121" s="5"/>
      <c r="U121" s="135"/>
      <c r="V121" s="4"/>
      <c r="W121" s="3"/>
      <c r="X121" s="133"/>
    </row>
    <row r="122" spans="1:24" ht="15.75" customHeight="1">
      <c r="A122" s="1"/>
      <c r="B122" s="1"/>
      <c r="C122" s="2"/>
      <c r="D122" s="2"/>
      <c r="E122" s="3"/>
      <c r="F122" s="3"/>
      <c r="G122" s="3"/>
      <c r="H122" s="3"/>
      <c r="I122" s="133"/>
      <c r="J122" s="4"/>
      <c r="K122" s="3"/>
      <c r="L122" s="3"/>
      <c r="M122" s="3"/>
      <c r="N122" s="133"/>
      <c r="O122" s="3"/>
      <c r="P122" s="4"/>
      <c r="Q122" s="4"/>
      <c r="R122" s="135"/>
      <c r="S122" s="5"/>
      <c r="T122" s="5"/>
      <c r="U122" s="135"/>
      <c r="V122" s="4"/>
      <c r="W122" s="3"/>
      <c r="X122" s="133"/>
    </row>
    <row r="123" spans="1:24" ht="15.75" customHeight="1">
      <c r="A123" s="1"/>
      <c r="B123" s="1"/>
      <c r="C123" s="2"/>
      <c r="D123" s="2"/>
      <c r="E123" s="3"/>
      <c r="F123" s="3"/>
      <c r="G123" s="3"/>
      <c r="H123" s="3"/>
      <c r="I123" s="133"/>
      <c r="J123" s="4"/>
      <c r="K123" s="3"/>
      <c r="L123" s="3"/>
      <c r="M123" s="3"/>
      <c r="N123" s="133"/>
      <c r="O123" s="3"/>
      <c r="P123" s="4"/>
      <c r="Q123" s="4"/>
      <c r="R123" s="135"/>
      <c r="S123" s="5"/>
      <c r="T123" s="5"/>
      <c r="U123" s="135"/>
      <c r="V123" s="4"/>
      <c r="W123" s="3"/>
      <c r="X123" s="133"/>
    </row>
    <row r="124" spans="1:24" ht="15.75" customHeight="1">
      <c r="A124" s="1"/>
      <c r="B124" s="1"/>
      <c r="C124" s="2"/>
      <c r="D124" s="2"/>
      <c r="E124" s="3"/>
      <c r="F124" s="3"/>
      <c r="G124" s="3"/>
      <c r="H124" s="3"/>
      <c r="I124" s="133"/>
      <c r="J124" s="4"/>
      <c r="K124" s="3"/>
      <c r="L124" s="3"/>
      <c r="M124" s="3"/>
      <c r="N124" s="133"/>
      <c r="O124" s="3"/>
      <c r="P124" s="4"/>
      <c r="Q124" s="4"/>
      <c r="R124" s="135"/>
      <c r="S124" s="5"/>
      <c r="T124" s="5"/>
      <c r="U124" s="135"/>
      <c r="V124" s="4"/>
      <c r="W124" s="3"/>
      <c r="X124" s="133"/>
    </row>
    <row r="125" spans="1:24" ht="15.75" customHeight="1">
      <c r="A125" s="1"/>
      <c r="B125" s="1"/>
      <c r="C125" s="2"/>
      <c r="D125" s="2"/>
      <c r="E125" s="3"/>
      <c r="F125" s="3"/>
      <c r="G125" s="3"/>
      <c r="H125" s="3"/>
      <c r="I125" s="133"/>
      <c r="J125" s="4"/>
      <c r="K125" s="3"/>
      <c r="L125" s="3"/>
      <c r="M125" s="3"/>
      <c r="N125" s="133"/>
      <c r="O125" s="3"/>
      <c r="P125" s="4"/>
      <c r="Q125" s="4"/>
      <c r="R125" s="135"/>
      <c r="S125" s="5"/>
      <c r="T125" s="5"/>
      <c r="U125" s="135"/>
      <c r="V125" s="4"/>
      <c r="W125" s="3"/>
      <c r="X125" s="133"/>
    </row>
    <row r="126" spans="1:24" ht="15.75" customHeight="1">
      <c r="A126" s="1"/>
      <c r="B126" s="1"/>
      <c r="C126" s="2"/>
      <c r="D126" s="2"/>
      <c r="E126" s="3"/>
      <c r="F126" s="3"/>
      <c r="G126" s="3"/>
      <c r="H126" s="3"/>
      <c r="I126" s="133"/>
      <c r="J126" s="4"/>
      <c r="K126" s="3"/>
      <c r="L126" s="3"/>
      <c r="M126" s="3"/>
      <c r="N126" s="133"/>
      <c r="O126" s="3"/>
      <c r="P126" s="4"/>
      <c r="Q126" s="4"/>
      <c r="R126" s="135"/>
      <c r="S126" s="5"/>
      <c r="T126" s="5"/>
      <c r="U126" s="135"/>
      <c r="V126" s="4"/>
      <c r="W126" s="3"/>
      <c r="X126" s="133"/>
    </row>
    <row r="127" spans="1:24" ht="15.75" customHeight="1">
      <c r="A127" s="1"/>
      <c r="B127" s="1"/>
      <c r="C127" s="2"/>
      <c r="D127" s="2"/>
      <c r="E127" s="3"/>
      <c r="F127" s="3"/>
      <c r="G127" s="3"/>
      <c r="H127" s="3"/>
      <c r="I127" s="133"/>
      <c r="J127" s="4"/>
      <c r="K127" s="3"/>
      <c r="L127" s="3"/>
      <c r="M127" s="3"/>
      <c r="N127" s="133"/>
      <c r="O127" s="3"/>
      <c r="P127" s="4"/>
      <c r="Q127" s="4"/>
      <c r="R127" s="135"/>
      <c r="S127" s="5"/>
      <c r="T127" s="5"/>
      <c r="U127" s="135"/>
      <c r="V127" s="4"/>
      <c r="W127" s="3"/>
      <c r="X127" s="133"/>
    </row>
    <row r="128" spans="1:24" ht="15.75" customHeight="1">
      <c r="A128" s="1"/>
      <c r="B128" s="1"/>
      <c r="C128" s="2"/>
      <c r="D128" s="2"/>
      <c r="E128" s="3"/>
      <c r="F128" s="3"/>
      <c r="G128" s="3"/>
      <c r="H128" s="3"/>
      <c r="I128" s="133"/>
      <c r="J128" s="4"/>
      <c r="K128" s="3"/>
      <c r="L128" s="3"/>
      <c r="M128" s="3"/>
      <c r="N128" s="133"/>
      <c r="O128" s="3"/>
      <c r="P128" s="4"/>
      <c r="Q128" s="4"/>
      <c r="R128" s="135"/>
      <c r="S128" s="5"/>
      <c r="T128" s="5"/>
      <c r="U128" s="135"/>
      <c r="V128" s="4"/>
      <c r="W128" s="3"/>
      <c r="X128" s="133"/>
    </row>
    <row r="129" spans="1:24" ht="15.75" customHeight="1">
      <c r="A129" s="1"/>
      <c r="B129" s="1"/>
      <c r="C129" s="2"/>
      <c r="D129" s="2"/>
      <c r="E129" s="3"/>
      <c r="F129" s="3"/>
      <c r="G129" s="3"/>
      <c r="H129" s="3"/>
      <c r="I129" s="133"/>
      <c r="J129" s="4"/>
      <c r="K129" s="3"/>
      <c r="L129" s="3"/>
      <c r="M129" s="3"/>
      <c r="N129" s="133"/>
      <c r="O129" s="3"/>
      <c r="P129" s="4"/>
      <c r="Q129" s="4"/>
      <c r="R129" s="135"/>
      <c r="S129" s="5"/>
      <c r="T129" s="5"/>
      <c r="U129" s="135"/>
      <c r="V129" s="4"/>
      <c r="W129" s="3"/>
      <c r="X129" s="133"/>
    </row>
    <row r="130" spans="1:24" ht="15.75" customHeight="1">
      <c r="A130" s="1"/>
      <c r="B130" s="1"/>
      <c r="C130" s="2"/>
      <c r="D130" s="2"/>
      <c r="E130" s="3"/>
      <c r="F130" s="3"/>
      <c r="G130" s="3"/>
      <c r="H130" s="3"/>
      <c r="I130" s="133"/>
      <c r="J130" s="4"/>
      <c r="K130" s="3"/>
      <c r="L130" s="3"/>
      <c r="M130" s="3"/>
      <c r="N130" s="133"/>
      <c r="O130" s="3"/>
      <c r="P130" s="4"/>
      <c r="Q130" s="4"/>
      <c r="R130" s="135"/>
      <c r="S130" s="5"/>
      <c r="T130" s="5"/>
      <c r="U130" s="135"/>
      <c r="V130" s="4"/>
      <c r="W130" s="3"/>
      <c r="X130" s="133"/>
    </row>
    <row r="131" spans="1:24" ht="15.75" customHeight="1">
      <c r="A131" s="1"/>
      <c r="B131" s="1"/>
      <c r="C131" s="2"/>
      <c r="D131" s="2"/>
      <c r="E131" s="3"/>
      <c r="F131" s="3"/>
      <c r="G131" s="3"/>
      <c r="H131" s="3"/>
      <c r="I131" s="133"/>
      <c r="J131" s="4"/>
      <c r="K131" s="3"/>
      <c r="L131" s="3"/>
      <c r="M131" s="3"/>
      <c r="N131" s="133"/>
      <c r="O131" s="3"/>
      <c r="P131" s="4"/>
      <c r="Q131" s="4"/>
      <c r="R131" s="135"/>
      <c r="S131" s="5"/>
      <c r="T131" s="5"/>
      <c r="U131" s="135"/>
      <c r="V131" s="4"/>
      <c r="W131" s="3"/>
      <c r="X131" s="133"/>
    </row>
    <row r="132" spans="1:24" ht="15.75" customHeight="1">
      <c r="A132" s="1"/>
      <c r="B132" s="1"/>
      <c r="C132" s="2"/>
      <c r="D132" s="2"/>
      <c r="E132" s="3"/>
      <c r="F132" s="3"/>
      <c r="G132" s="3"/>
      <c r="H132" s="3"/>
      <c r="I132" s="133"/>
      <c r="J132" s="4"/>
      <c r="K132" s="3"/>
      <c r="L132" s="3"/>
      <c r="M132" s="3"/>
      <c r="N132" s="133"/>
      <c r="O132" s="3"/>
      <c r="P132" s="4"/>
      <c r="Q132" s="4"/>
      <c r="R132" s="135"/>
      <c r="S132" s="5"/>
      <c r="T132" s="5"/>
      <c r="U132" s="135"/>
      <c r="V132" s="4"/>
      <c r="W132" s="3"/>
      <c r="X132" s="133"/>
    </row>
    <row r="133" spans="1:24" ht="15.75" customHeight="1">
      <c r="A133" s="1"/>
      <c r="B133" s="1"/>
      <c r="C133" s="2"/>
      <c r="D133" s="2"/>
      <c r="E133" s="3"/>
      <c r="F133" s="3"/>
      <c r="G133" s="3"/>
      <c r="H133" s="3"/>
      <c r="I133" s="133"/>
      <c r="J133" s="4"/>
      <c r="K133" s="3"/>
      <c r="L133" s="3"/>
      <c r="M133" s="3"/>
      <c r="N133" s="133"/>
      <c r="O133" s="3"/>
      <c r="P133" s="4"/>
      <c r="Q133" s="4"/>
      <c r="R133" s="135"/>
      <c r="S133" s="5"/>
      <c r="T133" s="5"/>
      <c r="U133" s="135"/>
      <c r="V133" s="4"/>
      <c r="W133" s="3"/>
      <c r="X133" s="133"/>
    </row>
    <row r="134" spans="1:24" ht="15.75" customHeight="1">
      <c r="A134" s="1"/>
      <c r="B134" s="1"/>
      <c r="C134" s="2"/>
      <c r="D134" s="2"/>
      <c r="E134" s="3"/>
      <c r="F134" s="3"/>
      <c r="G134" s="3"/>
      <c r="H134" s="3"/>
      <c r="I134" s="133"/>
      <c r="J134" s="4"/>
      <c r="K134" s="3"/>
      <c r="L134" s="3"/>
      <c r="M134" s="3"/>
      <c r="N134" s="133"/>
      <c r="O134" s="3"/>
      <c r="P134" s="4"/>
      <c r="Q134" s="4"/>
      <c r="R134" s="135"/>
      <c r="S134" s="5"/>
      <c r="T134" s="5"/>
      <c r="U134" s="135"/>
      <c r="V134" s="4"/>
      <c r="W134" s="3"/>
      <c r="X134" s="133"/>
    </row>
    <row r="135" spans="1:24" ht="15.75" customHeight="1">
      <c r="A135" s="1"/>
      <c r="B135" s="1"/>
      <c r="C135" s="2"/>
      <c r="D135" s="2"/>
      <c r="E135" s="3"/>
      <c r="F135" s="3"/>
      <c r="G135" s="3"/>
      <c r="H135" s="3"/>
      <c r="I135" s="133"/>
      <c r="J135" s="4"/>
      <c r="K135" s="3"/>
      <c r="L135" s="3"/>
      <c r="M135" s="3"/>
      <c r="N135" s="133"/>
      <c r="O135" s="3"/>
      <c r="P135" s="4"/>
      <c r="Q135" s="4"/>
      <c r="R135" s="135"/>
      <c r="S135" s="5"/>
      <c r="T135" s="5"/>
      <c r="U135" s="135"/>
      <c r="V135" s="4"/>
      <c r="W135" s="3"/>
      <c r="X135" s="133"/>
    </row>
    <row r="136" spans="1:24" ht="15.75" customHeight="1">
      <c r="A136" s="1"/>
      <c r="B136" s="1"/>
      <c r="C136" s="2"/>
      <c r="D136" s="2"/>
      <c r="E136" s="3"/>
      <c r="F136" s="3"/>
      <c r="G136" s="3"/>
      <c r="H136" s="3"/>
      <c r="I136" s="133"/>
      <c r="J136" s="4"/>
      <c r="K136" s="3"/>
      <c r="L136" s="3"/>
      <c r="M136" s="3"/>
      <c r="N136" s="133"/>
      <c r="O136" s="3"/>
      <c r="P136" s="4"/>
      <c r="Q136" s="4"/>
      <c r="R136" s="135"/>
      <c r="S136" s="5"/>
      <c r="T136" s="5"/>
      <c r="U136" s="135"/>
      <c r="V136" s="4"/>
      <c r="W136" s="3"/>
      <c r="X136" s="133"/>
    </row>
    <row r="137" spans="1:24" ht="15.75" customHeight="1">
      <c r="A137" s="1"/>
      <c r="B137" s="1"/>
      <c r="C137" s="2"/>
      <c r="D137" s="2"/>
      <c r="E137" s="3"/>
      <c r="F137" s="3"/>
      <c r="G137" s="3"/>
      <c r="H137" s="3"/>
      <c r="I137" s="133"/>
      <c r="J137" s="4"/>
      <c r="K137" s="3"/>
      <c r="L137" s="3"/>
      <c r="M137" s="3"/>
      <c r="N137" s="133"/>
      <c r="O137" s="3"/>
      <c r="P137" s="4"/>
      <c r="Q137" s="4"/>
      <c r="R137" s="135"/>
      <c r="S137" s="5"/>
      <c r="T137" s="5"/>
      <c r="U137" s="135"/>
      <c r="V137" s="4"/>
      <c r="W137" s="3"/>
      <c r="X137" s="133"/>
    </row>
    <row r="138" spans="1:24" ht="15.75" customHeight="1">
      <c r="A138" s="1"/>
      <c r="B138" s="1"/>
      <c r="C138" s="2"/>
      <c r="D138" s="2"/>
      <c r="E138" s="3"/>
      <c r="F138" s="3"/>
      <c r="G138" s="3"/>
      <c r="H138" s="3"/>
      <c r="I138" s="133"/>
      <c r="J138" s="4"/>
      <c r="K138" s="3"/>
      <c r="L138" s="3"/>
      <c r="M138" s="3"/>
      <c r="N138" s="133"/>
      <c r="O138" s="3"/>
      <c r="P138" s="4"/>
      <c r="Q138" s="4"/>
      <c r="R138" s="135"/>
      <c r="S138" s="5"/>
      <c r="T138" s="5"/>
      <c r="U138" s="135"/>
      <c r="V138" s="4"/>
      <c r="W138" s="3"/>
      <c r="X138" s="133"/>
    </row>
    <row r="139" spans="1:24" ht="15.75" customHeight="1">
      <c r="A139" s="1"/>
      <c r="B139" s="1"/>
      <c r="C139" s="2"/>
      <c r="D139" s="2"/>
      <c r="E139" s="3"/>
      <c r="F139" s="3"/>
      <c r="G139" s="3"/>
      <c r="H139" s="3"/>
      <c r="I139" s="133"/>
      <c r="J139" s="4"/>
      <c r="K139" s="3"/>
      <c r="L139" s="3"/>
      <c r="M139" s="3"/>
      <c r="N139" s="133"/>
      <c r="O139" s="3"/>
      <c r="P139" s="4"/>
      <c r="Q139" s="4"/>
      <c r="R139" s="135"/>
      <c r="S139" s="5"/>
      <c r="T139" s="5"/>
      <c r="U139" s="135"/>
      <c r="V139" s="4"/>
      <c r="W139" s="3"/>
      <c r="X139" s="133"/>
    </row>
    <row r="140" spans="1:24" ht="15.75" customHeight="1">
      <c r="A140" s="1"/>
      <c r="B140" s="1"/>
      <c r="C140" s="2"/>
      <c r="D140" s="2"/>
      <c r="E140" s="3"/>
      <c r="F140" s="3"/>
      <c r="G140" s="3"/>
      <c r="H140" s="3"/>
      <c r="I140" s="133"/>
      <c r="J140" s="4"/>
      <c r="K140" s="3"/>
      <c r="L140" s="3"/>
      <c r="M140" s="3"/>
      <c r="N140" s="133"/>
      <c r="O140" s="3"/>
      <c r="P140" s="4"/>
      <c r="Q140" s="4"/>
      <c r="R140" s="135"/>
      <c r="S140" s="5"/>
      <c r="T140" s="5"/>
      <c r="U140" s="135"/>
      <c r="V140" s="4"/>
      <c r="W140" s="3"/>
      <c r="X140" s="133"/>
    </row>
    <row r="141" spans="1:24" ht="15.75" customHeight="1">
      <c r="A141" s="1"/>
      <c r="B141" s="1"/>
      <c r="C141" s="2"/>
      <c r="D141" s="2"/>
      <c r="E141" s="3"/>
      <c r="F141" s="3"/>
      <c r="G141" s="3"/>
      <c r="H141" s="3"/>
      <c r="I141" s="133"/>
      <c r="J141" s="4"/>
      <c r="K141" s="3"/>
      <c r="L141" s="3"/>
      <c r="M141" s="3"/>
      <c r="N141" s="133"/>
      <c r="O141" s="3"/>
      <c r="P141" s="4"/>
      <c r="Q141" s="4"/>
      <c r="R141" s="135"/>
      <c r="S141" s="5"/>
      <c r="T141" s="5"/>
      <c r="U141" s="135"/>
      <c r="V141" s="4"/>
      <c r="W141" s="3"/>
      <c r="X141" s="133"/>
    </row>
    <row r="142" spans="1:24" ht="15.75" customHeight="1">
      <c r="A142" s="1"/>
      <c r="B142" s="1"/>
      <c r="C142" s="2"/>
      <c r="D142" s="2"/>
      <c r="E142" s="3"/>
      <c r="F142" s="3"/>
      <c r="G142" s="3"/>
      <c r="H142" s="3"/>
      <c r="I142" s="133"/>
      <c r="J142" s="4"/>
      <c r="K142" s="3"/>
      <c r="L142" s="3"/>
      <c r="M142" s="3"/>
      <c r="N142" s="133"/>
      <c r="O142" s="3"/>
      <c r="P142" s="4"/>
      <c r="Q142" s="4"/>
      <c r="R142" s="135"/>
      <c r="S142" s="5"/>
      <c r="T142" s="5"/>
      <c r="U142" s="135"/>
      <c r="V142" s="4"/>
      <c r="W142" s="3"/>
      <c r="X142" s="133"/>
    </row>
    <row r="143" spans="1:24" ht="15.75" customHeight="1">
      <c r="A143" s="1"/>
      <c r="B143" s="1"/>
      <c r="C143" s="2"/>
      <c r="D143" s="2"/>
      <c r="E143" s="3"/>
      <c r="F143" s="3"/>
      <c r="G143" s="3"/>
      <c r="H143" s="3"/>
      <c r="I143" s="133"/>
      <c r="J143" s="4"/>
      <c r="K143" s="3"/>
      <c r="L143" s="3"/>
      <c r="M143" s="3"/>
      <c r="N143" s="133"/>
      <c r="O143" s="3"/>
      <c r="P143" s="4"/>
      <c r="Q143" s="4"/>
      <c r="R143" s="135"/>
      <c r="S143" s="5"/>
      <c r="T143" s="5"/>
      <c r="U143" s="135"/>
      <c r="V143" s="4"/>
      <c r="W143" s="3"/>
      <c r="X143" s="133"/>
    </row>
    <row r="144" spans="1:24" ht="15.75" customHeight="1">
      <c r="A144" s="1"/>
      <c r="B144" s="1"/>
      <c r="C144" s="2"/>
      <c r="D144" s="2"/>
      <c r="E144" s="3"/>
      <c r="F144" s="3"/>
      <c r="G144" s="3"/>
      <c r="H144" s="3"/>
      <c r="I144" s="133"/>
      <c r="J144" s="4"/>
      <c r="K144" s="3"/>
      <c r="L144" s="3"/>
      <c r="M144" s="3"/>
      <c r="N144" s="133"/>
      <c r="O144" s="3"/>
      <c r="P144" s="4"/>
      <c r="Q144" s="4"/>
      <c r="R144" s="135"/>
      <c r="S144" s="5"/>
      <c r="T144" s="5"/>
      <c r="U144" s="135"/>
      <c r="V144" s="4"/>
      <c r="W144" s="3"/>
      <c r="X144" s="133"/>
    </row>
    <row r="145" spans="1:24" ht="15.75" customHeight="1">
      <c r="A145" s="1"/>
      <c r="B145" s="1"/>
      <c r="C145" s="2"/>
      <c r="D145" s="2"/>
      <c r="E145" s="3"/>
      <c r="F145" s="3"/>
      <c r="G145" s="3"/>
      <c r="H145" s="3"/>
      <c r="I145" s="133"/>
      <c r="J145" s="4"/>
      <c r="K145" s="3"/>
      <c r="L145" s="3"/>
      <c r="M145" s="3"/>
      <c r="N145" s="133"/>
      <c r="O145" s="3"/>
      <c r="P145" s="4"/>
      <c r="Q145" s="4"/>
      <c r="R145" s="135"/>
      <c r="S145" s="5"/>
      <c r="T145" s="5"/>
      <c r="U145" s="135"/>
      <c r="V145" s="4"/>
      <c r="W145" s="3"/>
      <c r="X145" s="133"/>
    </row>
    <row r="146" spans="1:24" ht="15.75" customHeight="1">
      <c r="A146" s="1"/>
      <c r="B146" s="1"/>
      <c r="C146" s="2"/>
      <c r="D146" s="2"/>
      <c r="E146" s="3"/>
      <c r="F146" s="3"/>
      <c r="G146" s="3"/>
      <c r="H146" s="3"/>
      <c r="I146" s="133"/>
      <c r="J146" s="4"/>
      <c r="K146" s="3"/>
      <c r="L146" s="3"/>
      <c r="M146" s="3"/>
      <c r="N146" s="133"/>
      <c r="O146" s="3"/>
      <c r="P146" s="4"/>
      <c r="Q146" s="4"/>
      <c r="R146" s="135"/>
      <c r="S146" s="5"/>
      <c r="T146" s="5"/>
      <c r="U146" s="135"/>
      <c r="V146" s="4"/>
      <c r="W146" s="3"/>
      <c r="X146" s="133"/>
    </row>
    <row r="147" spans="1:24" ht="15.75" customHeight="1">
      <c r="A147" s="1"/>
      <c r="B147" s="1"/>
      <c r="C147" s="2"/>
      <c r="D147" s="2"/>
      <c r="E147" s="3"/>
      <c r="F147" s="3"/>
      <c r="G147" s="3"/>
      <c r="H147" s="3"/>
      <c r="I147" s="133"/>
      <c r="J147" s="4"/>
      <c r="K147" s="3"/>
      <c r="L147" s="3"/>
      <c r="M147" s="3"/>
      <c r="N147" s="133"/>
      <c r="O147" s="3"/>
      <c r="P147" s="4"/>
      <c r="Q147" s="4"/>
      <c r="R147" s="135"/>
      <c r="S147" s="5"/>
      <c r="T147" s="5"/>
      <c r="U147" s="135"/>
      <c r="V147" s="4"/>
      <c r="W147" s="3"/>
      <c r="X147" s="133"/>
    </row>
    <row r="148" spans="1:24" ht="15.75" customHeight="1">
      <c r="A148" s="1"/>
      <c r="B148" s="1"/>
      <c r="C148" s="2"/>
      <c r="D148" s="2"/>
      <c r="E148" s="3"/>
      <c r="F148" s="3"/>
      <c r="G148" s="3"/>
      <c r="H148" s="3"/>
      <c r="I148" s="133"/>
      <c r="J148" s="4"/>
      <c r="K148" s="3"/>
      <c r="L148" s="3"/>
      <c r="M148" s="3"/>
      <c r="N148" s="133"/>
      <c r="O148" s="3"/>
      <c r="P148" s="4"/>
      <c r="Q148" s="4"/>
      <c r="R148" s="135"/>
      <c r="S148" s="5"/>
      <c r="T148" s="5"/>
      <c r="U148" s="135"/>
      <c r="V148" s="4"/>
      <c r="W148" s="3"/>
      <c r="X148" s="133"/>
    </row>
    <row r="149" spans="1:24" ht="15.75" customHeight="1">
      <c r="A149" s="1"/>
      <c r="B149" s="1"/>
      <c r="C149" s="2"/>
      <c r="D149" s="2"/>
      <c r="E149" s="3"/>
      <c r="F149" s="3"/>
      <c r="G149" s="3"/>
      <c r="H149" s="3"/>
      <c r="I149" s="133"/>
      <c r="J149" s="4"/>
      <c r="K149" s="3"/>
      <c r="L149" s="3"/>
      <c r="M149" s="3"/>
      <c r="N149" s="133"/>
      <c r="O149" s="3"/>
      <c r="P149" s="4"/>
      <c r="Q149" s="4"/>
      <c r="R149" s="135"/>
      <c r="S149" s="5"/>
      <c r="T149" s="5"/>
      <c r="U149" s="135"/>
      <c r="V149" s="4"/>
      <c r="W149" s="3"/>
      <c r="X149" s="133"/>
    </row>
    <row r="150" spans="1:24" ht="15.75" customHeight="1">
      <c r="A150" s="1"/>
      <c r="B150" s="1"/>
      <c r="C150" s="2"/>
      <c r="D150" s="2"/>
      <c r="E150" s="3"/>
      <c r="F150" s="3"/>
      <c r="G150" s="3"/>
      <c r="H150" s="3"/>
      <c r="I150" s="133"/>
      <c r="J150" s="4"/>
      <c r="K150" s="3"/>
      <c r="L150" s="3"/>
      <c r="M150" s="3"/>
      <c r="N150" s="133"/>
      <c r="O150" s="3"/>
      <c r="P150" s="4"/>
      <c r="Q150" s="4"/>
      <c r="R150" s="135"/>
      <c r="S150" s="5"/>
      <c r="T150" s="5"/>
      <c r="U150" s="135"/>
      <c r="V150" s="4"/>
      <c r="W150" s="3"/>
      <c r="X150" s="133"/>
    </row>
    <row r="151" spans="1:24" ht="15.75" customHeight="1">
      <c r="A151" s="1"/>
      <c r="B151" s="1"/>
      <c r="C151" s="2"/>
      <c r="D151" s="2"/>
      <c r="E151" s="3"/>
      <c r="F151" s="3"/>
      <c r="G151" s="3"/>
      <c r="H151" s="3"/>
      <c r="I151" s="133"/>
      <c r="J151" s="4"/>
      <c r="K151" s="3"/>
      <c r="L151" s="3"/>
      <c r="M151" s="3"/>
      <c r="N151" s="133"/>
      <c r="O151" s="3"/>
      <c r="P151" s="4"/>
      <c r="Q151" s="4"/>
      <c r="R151" s="135"/>
      <c r="S151" s="5"/>
      <c r="T151" s="5"/>
      <c r="U151" s="135"/>
      <c r="V151" s="4"/>
      <c r="W151" s="3"/>
      <c r="X151" s="133"/>
    </row>
    <row r="152" spans="1:24" ht="15.75" customHeight="1">
      <c r="A152" s="1"/>
      <c r="B152" s="1"/>
      <c r="C152" s="2"/>
      <c r="D152" s="2"/>
      <c r="E152" s="3"/>
      <c r="F152" s="3"/>
      <c r="G152" s="3"/>
      <c r="H152" s="3"/>
      <c r="I152" s="133"/>
      <c r="J152" s="4"/>
      <c r="K152" s="3"/>
      <c r="L152" s="3"/>
      <c r="M152" s="3"/>
      <c r="N152" s="133"/>
      <c r="O152" s="3"/>
      <c r="P152" s="4"/>
      <c r="Q152" s="4"/>
      <c r="R152" s="135"/>
      <c r="S152" s="5"/>
      <c r="T152" s="5"/>
      <c r="U152" s="135"/>
      <c r="V152" s="4"/>
      <c r="W152" s="3"/>
      <c r="X152" s="133"/>
    </row>
    <row r="153" spans="1:24" ht="15.75" customHeight="1">
      <c r="A153" s="1"/>
      <c r="B153" s="1"/>
      <c r="C153" s="2"/>
      <c r="D153" s="2"/>
      <c r="E153" s="3"/>
      <c r="F153" s="3"/>
      <c r="G153" s="3"/>
      <c r="H153" s="3"/>
      <c r="I153" s="133"/>
      <c r="J153" s="4"/>
      <c r="K153" s="3"/>
      <c r="L153" s="3"/>
      <c r="M153" s="3"/>
      <c r="N153" s="133"/>
      <c r="O153" s="3"/>
      <c r="P153" s="4"/>
      <c r="Q153" s="4"/>
      <c r="R153" s="135"/>
      <c r="S153" s="5"/>
      <c r="T153" s="5"/>
      <c r="U153" s="135"/>
      <c r="V153" s="4"/>
      <c r="W153" s="3"/>
      <c r="X153" s="133"/>
    </row>
    <row r="154" spans="1:24" ht="15.75" customHeight="1">
      <c r="A154" s="1"/>
      <c r="B154" s="1"/>
      <c r="C154" s="2"/>
      <c r="D154" s="2"/>
      <c r="E154" s="3"/>
      <c r="F154" s="3"/>
      <c r="G154" s="3"/>
      <c r="H154" s="3"/>
      <c r="I154" s="133"/>
      <c r="J154" s="4"/>
      <c r="K154" s="3"/>
      <c r="L154" s="3"/>
      <c r="M154" s="3"/>
      <c r="N154" s="133"/>
      <c r="O154" s="3"/>
      <c r="P154" s="4"/>
      <c r="Q154" s="4"/>
      <c r="R154" s="135"/>
      <c r="S154" s="5"/>
      <c r="T154" s="5"/>
      <c r="U154" s="135"/>
      <c r="V154" s="4"/>
      <c r="W154" s="3"/>
      <c r="X154" s="133"/>
    </row>
    <row r="155" spans="1:24" ht="15.75" customHeight="1">
      <c r="A155" s="1"/>
      <c r="B155" s="1"/>
      <c r="C155" s="2"/>
      <c r="D155" s="2"/>
      <c r="E155" s="3"/>
      <c r="F155" s="3"/>
      <c r="G155" s="3"/>
      <c r="H155" s="3"/>
      <c r="I155" s="133"/>
      <c r="J155" s="4"/>
      <c r="K155" s="3"/>
      <c r="L155" s="3"/>
      <c r="M155" s="3"/>
      <c r="N155" s="133"/>
      <c r="O155" s="3"/>
      <c r="P155" s="4"/>
      <c r="Q155" s="4"/>
      <c r="R155" s="135"/>
      <c r="S155" s="5"/>
      <c r="T155" s="5"/>
      <c r="U155" s="135"/>
      <c r="V155" s="4"/>
      <c r="W155" s="3"/>
      <c r="X155" s="133"/>
    </row>
    <row r="156" spans="1:24" ht="15.75" customHeight="1">
      <c r="A156" s="1"/>
      <c r="B156" s="1"/>
      <c r="C156" s="2"/>
      <c r="D156" s="2"/>
      <c r="E156" s="3"/>
      <c r="F156" s="3"/>
      <c r="G156" s="3"/>
      <c r="H156" s="3"/>
      <c r="I156" s="133"/>
      <c r="J156" s="4"/>
      <c r="K156" s="3"/>
      <c r="L156" s="3"/>
      <c r="M156" s="3"/>
      <c r="N156" s="133"/>
      <c r="O156" s="3"/>
      <c r="P156" s="4"/>
      <c r="Q156" s="4"/>
      <c r="R156" s="135"/>
      <c r="S156" s="5"/>
      <c r="T156" s="5"/>
      <c r="U156" s="135"/>
      <c r="V156" s="4"/>
      <c r="W156" s="3"/>
      <c r="X156" s="133"/>
    </row>
    <row r="157" spans="1:24" ht="15.75" customHeight="1">
      <c r="A157" s="1"/>
      <c r="B157" s="1"/>
      <c r="C157" s="2"/>
      <c r="D157" s="2"/>
      <c r="E157" s="3"/>
      <c r="F157" s="3"/>
      <c r="G157" s="3"/>
      <c r="H157" s="3"/>
      <c r="I157" s="133"/>
      <c r="J157" s="4"/>
      <c r="K157" s="3"/>
      <c r="L157" s="3"/>
      <c r="M157" s="3"/>
      <c r="N157" s="133"/>
      <c r="O157" s="3"/>
      <c r="P157" s="4"/>
      <c r="Q157" s="4"/>
      <c r="R157" s="135"/>
      <c r="S157" s="5"/>
      <c r="T157" s="5"/>
      <c r="U157" s="135"/>
      <c r="V157" s="4"/>
      <c r="W157" s="3"/>
      <c r="X157" s="133"/>
    </row>
    <row r="158" spans="1:24" ht="15.75" customHeight="1">
      <c r="A158" s="1"/>
      <c r="B158" s="1"/>
      <c r="C158" s="2"/>
      <c r="D158" s="2"/>
      <c r="E158" s="3"/>
      <c r="F158" s="3"/>
      <c r="G158" s="3"/>
      <c r="H158" s="3"/>
      <c r="I158" s="133"/>
      <c r="J158" s="4"/>
      <c r="K158" s="3"/>
      <c r="L158" s="3"/>
      <c r="M158" s="3"/>
      <c r="N158" s="133"/>
      <c r="O158" s="3"/>
      <c r="P158" s="4"/>
      <c r="Q158" s="4"/>
      <c r="R158" s="135"/>
      <c r="S158" s="5"/>
      <c r="T158" s="5"/>
      <c r="U158" s="135"/>
      <c r="V158" s="4"/>
      <c r="W158" s="3"/>
      <c r="X158" s="133"/>
    </row>
    <row r="159" spans="1:24" ht="15.75" customHeight="1">
      <c r="A159" s="1"/>
      <c r="B159" s="1"/>
      <c r="C159" s="2"/>
      <c r="D159" s="2"/>
      <c r="E159" s="3"/>
      <c r="F159" s="3"/>
      <c r="G159" s="3"/>
      <c r="H159" s="3"/>
      <c r="I159" s="133"/>
      <c r="J159" s="4"/>
      <c r="K159" s="3"/>
      <c r="L159" s="3"/>
      <c r="M159" s="3"/>
      <c r="N159" s="133"/>
      <c r="O159" s="3"/>
      <c r="P159" s="4"/>
      <c r="Q159" s="4"/>
      <c r="R159" s="135"/>
      <c r="S159" s="5"/>
      <c r="T159" s="5"/>
      <c r="U159" s="135"/>
      <c r="V159" s="4"/>
      <c r="W159" s="3"/>
      <c r="X159" s="133"/>
    </row>
    <row r="160" spans="1:24" ht="15.75" customHeight="1">
      <c r="A160" s="1"/>
      <c r="B160" s="1"/>
      <c r="C160" s="2"/>
      <c r="D160" s="2"/>
      <c r="E160" s="3"/>
      <c r="F160" s="3"/>
      <c r="G160" s="3"/>
      <c r="H160" s="3"/>
      <c r="I160" s="133"/>
      <c r="J160" s="4"/>
      <c r="K160" s="3"/>
      <c r="L160" s="3"/>
      <c r="M160" s="3"/>
      <c r="N160" s="133"/>
      <c r="O160" s="3"/>
      <c r="P160" s="4"/>
      <c r="Q160" s="4"/>
      <c r="R160" s="135"/>
      <c r="S160" s="5"/>
      <c r="T160" s="5"/>
      <c r="U160" s="135"/>
      <c r="V160" s="4"/>
      <c r="W160" s="3"/>
      <c r="X160" s="133"/>
    </row>
    <row r="161" spans="1:24" ht="15.75" customHeight="1">
      <c r="A161" s="1"/>
      <c r="B161" s="1"/>
      <c r="C161" s="2"/>
      <c r="D161" s="2"/>
      <c r="E161" s="3"/>
      <c r="F161" s="3"/>
      <c r="G161" s="3"/>
      <c r="H161" s="3"/>
      <c r="I161" s="133"/>
      <c r="J161" s="4"/>
      <c r="K161" s="3"/>
      <c r="L161" s="3"/>
      <c r="M161" s="3"/>
      <c r="N161" s="133"/>
      <c r="O161" s="3"/>
      <c r="P161" s="4"/>
      <c r="Q161" s="4"/>
      <c r="R161" s="135"/>
      <c r="S161" s="5"/>
      <c r="T161" s="5"/>
      <c r="U161" s="135"/>
      <c r="V161" s="4"/>
      <c r="W161" s="3"/>
      <c r="X161" s="133"/>
    </row>
    <row r="162" spans="1:24" ht="15.75" customHeight="1">
      <c r="A162" s="1"/>
      <c r="B162" s="1"/>
      <c r="C162" s="2"/>
      <c r="D162" s="2"/>
      <c r="E162" s="3"/>
      <c r="F162" s="3"/>
      <c r="G162" s="3"/>
      <c r="H162" s="3"/>
      <c r="I162" s="133"/>
      <c r="J162" s="4"/>
      <c r="K162" s="3"/>
      <c r="L162" s="3"/>
      <c r="M162" s="3"/>
      <c r="N162" s="133"/>
      <c r="O162" s="3"/>
      <c r="P162" s="4"/>
      <c r="Q162" s="4"/>
      <c r="R162" s="135"/>
      <c r="S162" s="5"/>
      <c r="T162" s="5"/>
      <c r="U162" s="135"/>
      <c r="V162" s="4"/>
      <c r="W162" s="3"/>
      <c r="X162" s="133"/>
    </row>
    <row r="163" spans="1:24" ht="15.75" customHeight="1">
      <c r="A163" s="1"/>
      <c r="B163" s="1"/>
      <c r="C163" s="2"/>
      <c r="D163" s="2"/>
      <c r="E163" s="3"/>
      <c r="F163" s="3"/>
      <c r="G163" s="3"/>
      <c r="H163" s="3"/>
      <c r="I163" s="133"/>
      <c r="J163" s="4"/>
      <c r="K163" s="3"/>
      <c r="L163" s="3"/>
      <c r="M163" s="3"/>
      <c r="N163" s="133"/>
      <c r="O163" s="3"/>
      <c r="P163" s="4"/>
      <c r="Q163" s="4"/>
      <c r="R163" s="135"/>
      <c r="S163" s="5"/>
      <c r="T163" s="5"/>
      <c r="U163" s="135"/>
      <c r="V163" s="4"/>
      <c r="W163" s="3"/>
      <c r="X163" s="133"/>
    </row>
    <row r="164" spans="1:24" ht="15.75" customHeight="1">
      <c r="A164" s="1"/>
      <c r="B164" s="1"/>
      <c r="C164" s="2"/>
      <c r="D164" s="2"/>
      <c r="E164" s="3"/>
      <c r="F164" s="3"/>
      <c r="G164" s="3"/>
      <c r="H164" s="3"/>
      <c r="I164" s="133"/>
      <c r="J164" s="4"/>
      <c r="K164" s="3"/>
      <c r="L164" s="3"/>
      <c r="M164" s="3"/>
      <c r="N164" s="133"/>
      <c r="O164" s="3"/>
      <c r="P164" s="4"/>
      <c r="Q164" s="4"/>
      <c r="R164" s="135"/>
      <c r="S164" s="5"/>
      <c r="T164" s="5"/>
      <c r="U164" s="135"/>
      <c r="V164" s="4"/>
      <c r="W164" s="3"/>
      <c r="X164" s="133"/>
    </row>
    <row r="165" spans="1:24" ht="15.75" customHeight="1">
      <c r="A165" s="1"/>
      <c r="B165" s="1"/>
      <c r="C165" s="2"/>
      <c r="D165" s="2"/>
      <c r="E165" s="3"/>
      <c r="F165" s="3"/>
      <c r="G165" s="3"/>
      <c r="H165" s="3"/>
      <c r="I165" s="133"/>
      <c r="J165" s="4"/>
      <c r="K165" s="3"/>
      <c r="L165" s="3"/>
      <c r="M165" s="3"/>
      <c r="N165" s="133"/>
      <c r="O165" s="3"/>
      <c r="P165" s="4"/>
      <c r="Q165" s="4"/>
      <c r="R165" s="135"/>
      <c r="S165" s="5"/>
      <c r="T165" s="5"/>
      <c r="U165" s="135"/>
      <c r="V165" s="4"/>
      <c r="W165" s="3"/>
      <c r="X165" s="133"/>
    </row>
    <row r="166" spans="1:24" ht="15.75" customHeight="1">
      <c r="A166" s="1"/>
      <c r="B166" s="1"/>
      <c r="C166" s="2"/>
      <c r="D166" s="2"/>
      <c r="E166" s="3"/>
      <c r="F166" s="3"/>
      <c r="G166" s="3"/>
      <c r="H166" s="3"/>
      <c r="I166" s="133"/>
      <c r="J166" s="4"/>
      <c r="K166" s="3"/>
      <c r="L166" s="3"/>
      <c r="M166" s="3"/>
      <c r="N166" s="133"/>
      <c r="O166" s="3"/>
      <c r="P166" s="4"/>
      <c r="Q166" s="4"/>
      <c r="R166" s="135"/>
      <c r="S166" s="5"/>
      <c r="T166" s="5"/>
      <c r="U166" s="135"/>
      <c r="V166" s="4"/>
      <c r="W166" s="3"/>
      <c r="X166" s="133"/>
    </row>
    <row r="167" spans="1:24" ht="15.75" customHeight="1">
      <c r="A167" s="1"/>
      <c r="B167" s="1"/>
      <c r="C167" s="2"/>
      <c r="D167" s="2"/>
      <c r="E167" s="3"/>
      <c r="F167" s="3"/>
      <c r="G167" s="3"/>
      <c r="H167" s="3"/>
      <c r="I167" s="133"/>
      <c r="J167" s="4"/>
      <c r="K167" s="3"/>
      <c r="L167" s="3"/>
      <c r="M167" s="3"/>
      <c r="N167" s="133"/>
      <c r="O167" s="3"/>
      <c r="P167" s="4"/>
      <c r="Q167" s="4"/>
      <c r="R167" s="135"/>
      <c r="S167" s="5"/>
      <c r="T167" s="5"/>
      <c r="U167" s="135"/>
      <c r="V167" s="4"/>
      <c r="W167" s="3"/>
      <c r="X167" s="133"/>
    </row>
    <row r="168" spans="1:24" ht="15.75" customHeight="1">
      <c r="A168" s="1"/>
      <c r="B168" s="1"/>
      <c r="C168" s="2"/>
      <c r="D168" s="2"/>
      <c r="E168" s="3"/>
      <c r="F168" s="3"/>
      <c r="G168" s="3"/>
      <c r="H168" s="3"/>
      <c r="I168" s="133"/>
      <c r="J168" s="4"/>
      <c r="K168" s="3"/>
      <c r="L168" s="3"/>
      <c r="M168" s="3"/>
      <c r="N168" s="133"/>
      <c r="O168" s="3"/>
      <c r="P168" s="4"/>
      <c r="Q168" s="4"/>
      <c r="R168" s="135"/>
      <c r="S168" s="5"/>
      <c r="T168" s="5"/>
      <c r="U168" s="135"/>
      <c r="V168" s="4"/>
      <c r="W168" s="3"/>
      <c r="X168" s="133"/>
    </row>
    <row r="169" spans="1:24" ht="15.75" customHeight="1">
      <c r="A169" s="1"/>
      <c r="B169" s="1"/>
      <c r="C169" s="2"/>
      <c r="D169" s="2"/>
      <c r="E169" s="3"/>
      <c r="F169" s="3"/>
      <c r="G169" s="3"/>
      <c r="H169" s="3"/>
      <c r="I169" s="133"/>
      <c r="J169" s="4"/>
      <c r="K169" s="3"/>
      <c r="L169" s="3"/>
      <c r="M169" s="3"/>
      <c r="N169" s="133"/>
      <c r="O169" s="3"/>
      <c r="P169" s="4"/>
      <c r="Q169" s="4"/>
      <c r="R169" s="135"/>
      <c r="S169" s="5"/>
      <c r="T169" s="5"/>
      <c r="U169" s="135"/>
      <c r="V169" s="4"/>
      <c r="W169" s="3"/>
      <c r="X169" s="133"/>
    </row>
    <row r="170" spans="1:24" ht="15.75" customHeight="1">
      <c r="A170" s="1"/>
      <c r="B170" s="1"/>
      <c r="C170" s="2"/>
      <c r="D170" s="2"/>
      <c r="E170" s="3"/>
      <c r="F170" s="3"/>
      <c r="G170" s="3"/>
      <c r="H170" s="3"/>
      <c r="I170" s="133"/>
      <c r="J170" s="4"/>
      <c r="K170" s="3"/>
      <c r="L170" s="3"/>
      <c r="M170" s="3"/>
      <c r="N170" s="133"/>
      <c r="O170" s="3"/>
      <c r="P170" s="4"/>
      <c r="Q170" s="4"/>
      <c r="R170" s="135"/>
      <c r="S170" s="5"/>
      <c r="T170" s="5"/>
      <c r="U170" s="135"/>
      <c r="V170" s="4"/>
      <c r="W170" s="3"/>
      <c r="X170" s="133"/>
    </row>
    <row r="171" spans="1:24" ht="15.75" customHeight="1">
      <c r="A171" s="1"/>
      <c r="B171" s="1"/>
      <c r="C171" s="2"/>
      <c r="D171" s="2"/>
      <c r="E171" s="3"/>
      <c r="F171" s="3"/>
      <c r="G171" s="3"/>
      <c r="H171" s="3"/>
      <c r="I171" s="133"/>
      <c r="J171" s="4"/>
      <c r="K171" s="3"/>
      <c r="L171" s="3"/>
      <c r="M171" s="3"/>
      <c r="N171" s="133"/>
      <c r="O171" s="3"/>
      <c r="P171" s="4"/>
      <c r="Q171" s="4"/>
      <c r="R171" s="135"/>
      <c r="S171" s="5"/>
      <c r="T171" s="5"/>
      <c r="U171" s="135"/>
      <c r="V171" s="4"/>
      <c r="W171" s="3"/>
      <c r="X171" s="133"/>
    </row>
    <row r="172" spans="1:24" ht="15.75" customHeight="1">
      <c r="A172" s="1"/>
      <c r="B172" s="1"/>
      <c r="C172" s="2"/>
      <c r="D172" s="2"/>
      <c r="E172" s="3"/>
      <c r="F172" s="3"/>
      <c r="G172" s="3"/>
      <c r="H172" s="3"/>
      <c r="I172" s="133"/>
      <c r="J172" s="4"/>
      <c r="K172" s="3"/>
      <c r="L172" s="3"/>
      <c r="M172" s="3"/>
      <c r="N172" s="133"/>
      <c r="O172" s="3"/>
      <c r="P172" s="4"/>
      <c r="Q172" s="4"/>
      <c r="R172" s="135"/>
      <c r="S172" s="5"/>
      <c r="T172" s="5"/>
      <c r="U172" s="135"/>
      <c r="V172" s="4"/>
      <c r="W172" s="3"/>
      <c r="X172" s="133"/>
    </row>
    <row r="173" spans="1:24" ht="15.75" customHeight="1">
      <c r="A173" s="1"/>
      <c r="B173" s="1"/>
      <c r="C173" s="2"/>
      <c r="D173" s="2"/>
      <c r="E173" s="3"/>
      <c r="F173" s="3"/>
      <c r="G173" s="3"/>
      <c r="H173" s="3"/>
      <c r="I173" s="133"/>
      <c r="J173" s="4"/>
      <c r="K173" s="3"/>
      <c r="L173" s="3"/>
      <c r="M173" s="3"/>
      <c r="N173" s="133"/>
      <c r="O173" s="3"/>
      <c r="P173" s="4"/>
      <c r="Q173" s="4"/>
      <c r="R173" s="135"/>
      <c r="S173" s="5"/>
      <c r="T173" s="5"/>
      <c r="U173" s="135"/>
      <c r="V173" s="4"/>
      <c r="W173" s="3"/>
      <c r="X173" s="133"/>
    </row>
    <row r="174" spans="1:24" ht="15.75" customHeight="1">
      <c r="A174" s="1"/>
      <c r="B174" s="1"/>
      <c r="C174" s="2"/>
      <c r="D174" s="2"/>
      <c r="E174" s="3"/>
      <c r="F174" s="3"/>
      <c r="G174" s="3"/>
      <c r="H174" s="3"/>
      <c r="I174" s="133"/>
      <c r="J174" s="4"/>
      <c r="K174" s="3"/>
      <c r="L174" s="3"/>
      <c r="M174" s="3"/>
      <c r="N174" s="133"/>
      <c r="O174" s="3"/>
      <c r="P174" s="4"/>
      <c r="Q174" s="4"/>
      <c r="R174" s="135"/>
      <c r="S174" s="5"/>
      <c r="T174" s="5"/>
      <c r="U174" s="135"/>
      <c r="V174" s="4"/>
      <c r="W174" s="3"/>
      <c r="X174" s="133"/>
    </row>
    <row r="175" spans="1:24" ht="15.75" customHeight="1">
      <c r="A175" s="1"/>
      <c r="B175" s="1"/>
      <c r="C175" s="2"/>
      <c r="D175" s="2"/>
      <c r="E175" s="3"/>
      <c r="F175" s="3"/>
      <c r="G175" s="3"/>
      <c r="H175" s="3"/>
      <c r="I175" s="133"/>
      <c r="J175" s="4"/>
      <c r="K175" s="3"/>
      <c r="L175" s="3"/>
      <c r="M175" s="3"/>
      <c r="N175" s="133"/>
      <c r="O175" s="3"/>
      <c r="P175" s="4"/>
      <c r="Q175" s="4"/>
      <c r="R175" s="135"/>
      <c r="S175" s="5"/>
      <c r="T175" s="5"/>
      <c r="U175" s="135"/>
      <c r="V175" s="4"/>
      <c r="W175" s="3"/>
      <c r="X175" s="133"/>
    </row>
    <row r="176" spans="1:24" ht="15.75" customHeight="1">
      <c r="A176" s="1"/>
      <c r="B176" s="1"/>
      <c r="C176" s="2"/>
      <c r="D176" s="2"/>
      <c r="E176" s="3"/>
      <c r="F176" s="3"/>
      <c r="G176" s="3"/>
      <c r="H176" s="3"/>
      <c r="I176" s="133"/>
      <c r="J176" s="4"/>
      <c r="K176" s="3"/>
      <c r="L176" s="3"/>
      <c r="M176" s="3"/>
      <c r="N176" s="133"/>
      <c r="O176" s="3"/>
      <c r="P176" s="4"/>
      <c r="Q176" s="4"/>
      <c r="R176" s="135"/>
      <c r="S176" s="5"/>
      <c r="T176" s="5"/>
      <c r="U176" s="135"/>
      <c r="V176" s="4"/>
      <c r="W176" s="3"/>
      <c r="X176" s="133"/>
    </row>
    <row r="177" spans="1:24" ht="15.75" customHeight="1">
      <c r="A177" s="1"/>
      <c r="B177" s="1"/>
      <c r="C177" s="2"/>
      <c r="D177" s="2"/>
      <c r="E177" s="3"/>
      <c r="F177" s="3"/>
      <c r="G177" s="3"/>
      <c r="H177" s="3"/>
      <c r="I177" s="133"/>
      <c r="J177" s="4"/>
      <c r="K177" s="3"/>
      <c r="L177" s="3"/>
      <c r="M177" s="3"/>
      <c r="N177" s="133"/>
      <c r="O177" s="3"/>
      <c r="P177" s="4"/>
      <c r="Q177" s="4"/>
      <c r="R177" s="135"/>
      <c r="S177" s="5"/>
      <c r="T177" s="5"/>
      <c r="U177" s="135"/>
      <c r="V177" s="4"/>
      <c r="W177" s="3"/>
      <c r="X177" s="133"/>
    </row>
    <row r="178" spans="1:24" ht="15.75" customHeight="1">
      <c r="A178" s="1"/>
      <c r="B178" s="1"/>
      <c r="C178" s="2"/>
      <c r="D178" s="2"/>
      <c r="E178" s="3"/>
      <c r="F178" s="3"/>
      <c r="G178" s="3"/>
      <c r="H178" s="3"/>
      <c r="I178" s="133"/>
      <c r="J178" s="4"/>
      <c r="K178" s="3"/>
      <c r="L178" s="3"/>
      <c r="M178" s="3"/>
      <c r="N178" s="133"/>
      <c r="O178" s="3"/>
      <c r="P178" s="4"/>
      <c r="Q178" s="4"/>
      <c r="R178" s="135"/>
      <c r="S178" s="5"/>
      <c r="T178" s="5"/>
      <c r="U178" s="135"/>
      <c r="V178" s="4"/>
      <c r="W178" s="3"/>
      <c r="X178" s="133"/>
    </row>
    <row r="179" spans="1:24" ht="15.75" customHeight="1">
      <c r="A179" s="1"/>
      <c r="B179" s="1"/>
      <c r="C179" s="2"/>
      <c r="D179" s="2"/>
      <c r="E179" s="3"/>
      <c r="F179" s="3"/>
      <c r="G179" s="3"/>
      <c r="H179" s="3"/>
      <c r="I179" s="133"/>
      <c r="J179" s="4"/>
      <c r="K179" s="3"/>
      <c r="L179" s="3"/>
      <c r="M179" s="3"/>
      <c r="N179" s="133"/>
      <c r="O179" s="3"/>
      <c r="P179" s="4"/>
      <c r="Q179" s="4"/>
      <c r="R179" s="135"/>
      <c r="S179" s="5"/>
      <c r="T179" s="5"/>
      <c r="U179" s="135"/>
      <c r="V179" s="4"/>
      <c r="W179" s="3"/>
      <c r="X179" s="133"/>
    </row>
    <row r="180" spans="1:24" ht="15.75" customHeight="1">
      <c r="A180" s="1"/>
      <c r="B180" s="1"/>
      <c r="C180" s="2"/>
      <c r="D180" s="2"/>
      <c r="E180" s="3"/>
      <c r="F180" s="3"/>
      <c r="G180" s="3"/>
      <c r="H180" s="3"/>
      <c r="I180" s="133"/>
      <c r="J180" s="4"/>
      <c r="K180" s="3"/>
      <c r="L180" s="3"/>
      <c r="M180" s="3"/>
      <c r="N180" s="133"/>
      <c r="O180" s="3"/>
      <c r="P180" s="4"/>
      <c r="Q180" s="4"/>
      <c r="R180" s="135"/>
      <c r="S180" s="5"/>
      <c r="T180" s="5"/>
      <c r="U180" s="135"/>
      <c r="V180" s="4"/>
      <c r="W180" s="3"/>
      <c r="X180" s="133"/>
    </row>
    <row r="181" spans="1:24" ht="15.75" customHeight="1">
      <c r="A181" s="1"/>
      <c r="B181" s="1"/>
      <c r="C181" s="2"/>
      <c r="D181" s="2"/>
      <c r="E181" s="3"/>
      <c r="F181" s="3"/>
      <c r="G181" s="3"/>
      <c r="H181" s="3"/>
      <c r="I181" s="133"/>
      <c r="J181" s="4"/>
      <c r="K181" s="3"/>
      <c r="L181" s="3"/>
      <c r="M181" s="3"/>
      <c r="N181" s="133"/>
      <c r="O181" s="3"/>
      <c r="P181" s="4"/>
      <c r="Q181" s="4"/>
      <c r="R181" s="135"/>
      <c r="S181" s="5"/>
      <c r="T181" s="5"/>
      <c r="U181" s="135"/>
      <c r="V181" s="4"/>
      <c r="W181" s="3"/>
      <c r="X181" s="133"/>
    </row>
    <row r="182" spans="1:24" ht="15.75" customHeight="1">
      <c r="A182" s="1"/>
      <c r="B182" s="1"/>
      <c r="C182" s="2"/>
      <c r="D182" s="2"/>
      <c r="E182" s="3"/>
      <c r="F182" s="3"/>
      <c r="G182" s="3"/>
      <c r="H182" s="3"/>
      <c r="I182" s="133"/>
      <c r="J182" s="4"/>
      <c r="K182" s="3"/>
      <c r="L182" s="3"/>
      <c r="M182" s="3"/>
      <c r="N182" s="133"/>
      <c r="O182" s="3"/>
      <c r="P182" s="4"/>
      <c r="Q182" s="4"/>
      <c r="R182" s="135"/>
      <c r="S182" s="5"/>
      <c r="T182" s="5"/>
      <c r="U182" s="135"/>
      <c r="V182" s="4"/>
      <c r="W182" s="3"/>
      <c r="X182" s="133"/>
    </row>
    <row r="183" spans="1:24" ht="15.75" customHeight="1">
      <c r="A183" s="1"/>
      <c r="B183" s="1"/>
      <c r="C183" s="2"/>
      <c r="D183" s="2"/>
      <c r="E183" s="3"/>
      <c r="F183" s="3"/>
      <c r="G183" s="3"/>
      <c r="H183" s="3"/>
      <c r="I183" s="133"/>
      <c r="J183" s="4"/>
      <c r="K183" s="3"/>
      <c r="L183" s="3"/>
      <c r="M183" s="3"/>
      <c r="N183" s="133"/>
      <c r="O183" s="3"/>
      <c r="P183" s="4"/>
      <c r="Q183" s="4"/>
      <c r="R183" s="135"/>
      <c r="S183" s="5"/>
      <c r="T183" s="5"/>
      <c r="U183" s="135"/>
      <c r="V183" s="4"/>
      <c r="W183" s="3"/>
      <c r="X183" s="133"/>
    </row>
    <row r="184" spans="1:24" ht="15.75" customHeight="1">
      <c r="A184" s="1"/>
      <c r="B184" s="1"/>
      <c r="C184" s="2"/>
      <c r="D184" s="2"/>
      <c r="E184" s="3"/>
      <c r="F184" s="3"/>
      <c r="G184" s="3"/>
      <c r="H184" s="3"/>
      <c r="I184" s="133"/>
      <c r="J184" s="4"/>
      <c r="K184" s="3"/>
      <c r="L184" s="3"/>
      <c r="M184" s="3"/>
      <c r="N184" s="133"/>
      <c r="O184" s="3"/>
      <c r="P184" s="4"/>
      <c r="Q184" s="4"/>
      <c r="R184" s="135"/>
      <c r="S184" s="5"/>
      <c r="T184" s="5"/>
      <c r="U184" s="135"/>
      <c r="V184" s="4"/>
      <c r="W184" s="3"/>
      <c r="X184" s="133"/>
    </row>
    <row r="185" spans="1:24" ht="15.75" customHeight="1">
      <c r="A185" s="1"/>
      <c r="B185" s="1"/>
      <c r="C185" s="2"/>
      <c r="D185" s="2"/>
      <c r="E185" s="3"/>
      <c r="F185" s="3"/>
      <c r="G185" s="3"/>
      <c r="H185" s="3"/>
      <c r="I185" s="133"/>
      <c r="J185" s="4"/>
      <c r="K185" s="3"/>
      <c r="L185" s="3"/>
      <c r="M185" s="3"/>
      <c r="N185" s="133"/>
      <c r="O185" s="3"/>
      <c r="P185" s="4"/>
      <c r="Q185" s="4"/>
      <c r="R185" s="135"/>
      <c r="S185" s="5"/>
      <c r="T185" s="5"/>
      <c r="U185" s="135"/>
      <c r="V185" s="4"/>
      <c r="W185" s="3"/>
      <c r="X185" s="133"/>
    </row>
    <row r="186" spans="1:24" ht="15.75" customHeight="1">
      <c r="A186" s="1"/>
      <c r="B186" s="1"/>
      <c r="C186" s="2"/>
      <c r="D186" s="2"/>
      <c r="E186" s="3"/>
      <c r="F186" s="3"/>
      <c r="G186" s="3"/>
      <c r="H186" s="3"/>
      <c r="I186" s="133"/>
      <c r="J186" s="4"/>
      <c r="K186" s="3"/>
      <c r="L186" s="3"/>
      <c r="M186" s="3"/>
      <c r="N186" s="133"/>
      <c r="O186" s="3"/>
      <c r="P186" s="4"/>
      <c r="Q186" s="4"/>
      <c r="R186" s="135"/>
      <c r="S186" s="5"/>
      <c r="T186" s="5"/>
      <c r="U186" s="135"/>
      <c r="V186" s="4"/>
      <c r="W186" s="3"/>
      <c r="X186" s="133"/>
    </row>
    <row r="187" spans="1:24" ht="15.75" customHeight="1">
      <c r="A187" s="1"/>
      <c r="B187" s="1"/>
      <c r="C187" s="2"/>
      <c r="D187" s="2"/>
      <c r="E187" s="3"/>
      <c r="F187" s="3"/>
      <c r="G187" s="3"/>
      <c r="H187" s="3"/>
      <c r="I187" s="133"/>
      <c r="J187" s="4"/>
      <c r="K187" s="3"/>
      <c r="L187" s="3"/>
      <c r="M187" s="3"/>
      <c r="N187" s="133"/>
      <c r="O187" s="3"/>
      <c r="P187" s="4"/>
      <c r="Q187" s="4"/>
      <c r="R187" s="135"/>
      <c r="S187" s="5"/>
      <c r="T187" s="5"/>
      <c r="U187" s="135"/>
      <c r="V187" s="4"/>
      <c r="W187" s="3"/>
      <c r="X187" s="133"/>
    </row>
    <row r="188" spans="1:24" ht="15.75" customHeight="1">
      <c r="A188" s="1"/>
      <c r="B188" s="1"/>
      <c r="C188" s="2"/>
      <c r="D188" s="2"/>
      <c r="E188" s="3"/>
      <c r="F188" s="3"/>
      <c r="G188" s="3"/>
      <c r="H188" s="3"/>
      <c r="I188" s="133"/>
      <c r="J188" s="4"/>
      <c r="K188" s="3"/>
      <c r="L188" s="3"/>
      <c r="M188" s="3"/>
      <c r="N188" s="133"/>
      <c r="O188" s="3"/>
      <c r="P188" s="4"/>
      <c r="Q188" s="4"/>
      <c r="R188" s="135"/>
      <c r="S188" s="5"/>
      <c r="T188" s="5"/>
      <c r="U188" s="135"/>
      <c r="V188" s="4"/>
      <c r="W188" s="3"/>
      <c r="X188" s="133"/>
    </row>
    <row r="189" spans="1:24" ht="15.75" customHeight="1">
      <c r="A189" s="1"/>
      <c r="B189" s="1"/>
      <c r="C189" s="2"/>
      <c r="D189" s="2"/>
      <c r="E189" s="3"/>
      <c r="F189" s="3"/>
      <c r="G189" s="3"/>
      <c r="H189" s="3"/>
      <c r="I189" s="133"/>
      <c r="J189" s="4"/>
      <c r="K189" s="3"/>
      <c r="L189" s="3"/>
      <c r="M189" s="3"/>
      <c r="N189" s="133"/>
      <c r="O189" s="3"/>
      <c r="P189" s="4"/>
      <c r="Q189" s="4"/>
      <c r="R189" s="135"/>
      <c r="S189" s="5"/>
      <c r="T189" s="5"/>
      <c r="U189" s="135"/>
      <c r="V189" s="4"/>
      <c r="W189" s="3"/>
      <c r="X189" s="133"/>
    </row>
    <row r="190" spans="1:24" ht="15.75" customHeight="1">
      <c r="A190" s="1"/>
      <c r="B190" s="1"/>
      <c r="C190" s="2"/>
      <c r="D190" s="2"/>
      <c r="E190" s="3"/>
      <c r="F190" s="3"/>
      <c r="G190" s="3"/>
      <c r="H190" s="3"/>
      <c r="I190" s="133"/>
      <c r="J190" s="4"/>
      <c r="K190" s="3"/>
      <c r="L190" s="3"/>
      <c r="M190" s="3"/>
      <c r="N190" s="133"/>
      <c r="O190" s="3"/>
      <c r="P190" s="4"/>
      <c r="Q190" s="4"/>
      <c r="R190" s="135"/>
      <c r="S190" s="5"/>
      <c r="T190" s="5"/>
      <c r="U190" s="135"/>
      <c r="V190" s="4"/>
      <c r="W190" s="3"/>
      <c r="X190" s="133"/>
    </row>
    <row r="191" spans="1:24" ht="15.75" customHeight="1">
      <c r="A191" s="1"/>
      <c r="B191" s="1"/>
      <c r="C191" s="2"/>
      <c r="D191" s="2"/>
      <c r="E191" s="3"/>
      <c r="F191" s="3"/>
      <c r="G191" s="3"/>
      <c r="H191" s="3"/>
      <c r="I191" s="133"/>
      <c r="J191" s="4"/>
      <c r="K191" s="3"/>
      <c r="L191" s="3"/>
      <c r="M191" s="3"/>
      <c r="N191" s="133"/>
      <c r="O191" s="3"/>
      <c r="P191" s="4"/>
      <c r="Q191" s="4"/>
      <c r="R191" s="135"/>
      <c r="S191" s="5"/>
      <c r="T191" s="5"/>
      <c r="U191" s="135"/>
      <c r="V191" s="4"/>
      <c r="W191" s="3"/>
      <c r="X191" s="133"/>
    </row>
    <row r="192" spans="1:24" ht="15.75" customHeight="1">
      <c r="A192" s="1"/>
      <c r="B192" s="1"/>
      <c r="C192" s="2"/>
      <c r="D192" s="2"/>
      <c r="E192" s="3"/>
      <c r="F192" s="3"/>
      <c r="G192" s="3"/>
      <c r="H192" s="3"/>
      <c r="I192" s="133"/>
      <c r="J192" s="4"/>
      <c r="K192" s="3"/>
      <c r="L192" s="3"/>
      <c r="M192" s="3"/>
      <c r="N192" s="133"/>
      <c r="O192" s="3"/>
      <c r="P192" s="4"/>
      <c r="Q192" s="4"/>
      <c r="R192" s="135"/>
      <c r="S192" s="5"/>
      <c r="T192" s="5"/>
      <c r="U192" s="135"/>
      <c r="V192" s="4"/>
      <c r="W192" s="3"/>
      <c r="X192" s="133"/>
    </row>
    <row r="193" spans="1:24" ht="15.75" customHeight="1">
      <c r="A193" s="1"/>
      <c r="B193" s="1"/>
      <c r="C193" s="2"/>
      <c r="D193" s="2"/>
      <c r="E193" s="3"/>
      <c r="F193" s="3"/>
      <c r="G193" s="3"/>
      <c r="H193" s="3"/>
      <c r="I193" s="133"/>
      <c r="J193" s="4"/>
      <c r="K193" s="3"/>
      <c r="L193" s="3"/>
      <c r="M193" s="3"/>
      <c r="N193" s="133"/>
      <c r="O193" s="3"/>
      <c r="P193" s="4"/>
      <c r="Q193" s="4"/>
      <c r="R193" s="135"/>
      <c r="S193" s="5"/>
      <c r="T193" s="5"/>
      <c r="U193" s="135"/>
      <c r="V193" s="4"/>
      <c r="W193" s="3"/>
      <c r="X193" s="133"/>
    </row>
    <row r="194" spans="1:24" ht="15.75" customHeight="1">
      <c r="A194" s="1"/>
      <c r="B194" s="1"/>
      <c r="C194" s="2"/>
      <c r="D194" s="2"/>
      <c r="E194" s="3"/>
      <c r="F194" s="3"/>
      <c r="G194" s="3"/>
      <c r="H194" s="3"/>
      <c r="I194" s="133"/>
      <c r="J194" s="4"/>
      <c r="K194" s="3"/>
      <c r="L194" s="3"/>
      <c r="M194" s="3"/>
      <c r="N194" s="133"/>
      <c r="O194" s="3"/>
      <c r="P194" s="4"/>
      <c r="Q194" s="4"/>
      <c r="R194" s="135"/>
      <c r="S194" s="5"/>
      <c r="T194" s="5"/>
      <c r="U194" s="135"/>
      <c r="V194" s="4"/>
      <c r="W194" s="3"/>
      <c r="X194" s="133"/>
    </row>
    <row r="195" spans="1:24" ht="15.75" customHeight="1">
      <c r="A195" s="1"/>
      <c r="B195" s="1"/>
      <c r="C195" s="2"/>
      <c r="D195" s="2"/>
      <c r="E195" s="3"/>
      <c r="F195" s="3"/>
      <c r="G195" s="3"/>
      <c r="H195" s="3"/>
      <c r="I195" s="133"/>
      <c r="J195" s="4"/>
      <c r="K195" s="3"/>
      <c r="L195" s="3"/>
      <c r="M195" s="3"/>
      <c r="N195" s="133"/>
      <c r="O195" s="3"/>
      <c r="P195" s="4"/>
      <c r="Q195" s="4"/>
      <c r="R195" s="135"/>
      <c r="S195" s="5"/>
      <c r="T195" s="5"/>
      <c r="U195" s="135"/>
      <c r="V195" s="4"/>
      <c r="W195" s="3"/>
      <c r="X195" s="133"/>
    </row>
    <row r="196" spans="1:24" ht="15.75" customHeight="1">
      <c r="A196" s="1"/>
      <c r="B196" s="1"/>
      <c r="C196" s="2"/>
      <c r="D196" s="2"/>
      <c r="E196" s="3"/>
      <c r="F196" s="3"/>
      <c r="G196" s="3"/>
      <c r="H196" s="3"/>
      <c r="I196" s="133"/>
      <c r="J196" s="4"/>
      <c r="K196" s="3"/>
      <c r="L196" s="3"/>
      <c r="M196" s="3"/>
      <c r="N196" s="133"/>
      <c r="O196" s="3"/>
      <c r="P196" s="4"/>
      <c r="Q196" s="4"/>
      <c r="R196" s="135"/>
      <c r="S196" s="5"/>
      <c r="T196" s="5"/>
      <c r="U196" s="135"/>
      <c r="V196" s="4"/>
      <c r="W196" s="3"/>
      <c r="X196" s="133"/>
    </row>
    <row r="197" spans="1:24" ht="15.75" customHeight="1">
      <c r="A197" s="1"/>
      <c r="B197" s="1"/>
      <c r="C197" s="2"/>
      <c r="D197" s="2"/>
      <c r="E197" s="3"/>
      <c r="F197" s="3"/>
      <c r="G197" s="3"/>
      <c r="H197" s="3"/>
      <c r="I197" s="133"/>
      <c r="J197" s="4"/>
      <c r="K197" s="3"/>
      <c r="L197" s="3"/>
      <c r="M197" s="3"/>
      <c r="N197" s="133"/>
      <c r="O197" s="3"/>
      <c r="P197" s="4"/>
      <c r="Q197" s="4"/>
      <c r="R197" s="135"/>
      <c r="S197" s="5"/>
      <c r="T197" s="5"/>
      <c r="U197" s="135"/>
      <c r="V197" s="4"/>
      <c r="W197" s="3"/>
      <c r="X197" s="133"/>
    </row>
    <row r="198" spans="1:24" ht="15.75" customHeight="1">
      <c r="A198" s="1"/>
      <c r="B198" s="1"/>
      <c r="C198" s="2"/>
      <c r="D198" s="2"/>
      <c r="E198" s="3"/>
      <c r="F198" s="3"/>
      <c r="G198" s="3"/>
      <c r="H198" s="3"/>
      <c r="I198" s="133"/>
      <c r="J198" s="4"/>
      <c r="K198" s="3"/>
      <c r="L198" s="3"/>
      <c r="M198" s="3"/>
      <c r="N198" s="133"/>
      <c r="O198" s="3"/>
      <c r="P198" s="4"/>
      <c r="Q198" s="4"/>
      <c r="R198" s="135"/>
      <c r="S198" s="5"/>
      <c r="T198" s="5"/>
      <c r="U198" s="135"/>
      <c r="V198" s="4"/>
      <c r="W198" s="3"/>
      <c r="X198" s="133"/>
    </row>
    <row r="199" spans="1:24" ht="15.75" customHeight="1">
      <c r="A199" s="1"/>
      <c r="B199" s="1"/>
      <c r="C199" s="2"/>
      <c r="D199" s="2"/>
      <c r="E199" s="3"/>
      <c r="F199" s="3"/>
      <c r="G199" s="3"/>
      <c r="H199" s="3"/>
      <c r="I199" s="133"/>
      <c r="J199" s="4"/>
      <c r="K199" s="3"/>
      <c r="L199" s="3"/>
      <c r="M199" s="3"/>
      <c r="N199" s="133"/>
      <c r="O199" s="3"/>
      <c r="P199" s="4"/>
      <c r="Q199" s="4"/>
      <c r="R199" s="135"/>
      <c r="S199" s="5"/>
      <c r="T199" s="5"/>
      <c r="U199" s="135"/>
      <c r="V199" s="4"/>
      <c r="W199" s="3"/>
      <c r="X199" s="133"/>
    </row>
    <row r="200" spans="1:24" ht="15.75" customHeight="1">
      <c r="A200" s="1"/>
      <c r="B200" s="1"/>
      <c r="C200" s="2"/>
      <c r="D200" s="2"/>
      <c r="E200" s="3"/>
      <c r="F200" s="3"/>
      <c r="G200" s="3"/>
      <c r="H200" s="3"/>
      <c r="I200" s="133"/>
      <c r="J200" s="4"/>
      <c r="K200" s="3"/>
      <c r="L200" s="3"/>
      <c r="M200" s="3"/>
      <c r="N200" s="133"/>
      <c r="O200" s="3"/>
      <c r="P200" s="4"/>
      <c r="Q200" s="4"/>
      <c r="R200" s="135"/>
      <c r="S200" s="5"/>
      <c r="T200" s="5"/>
      <c r="U200" s="135"/>
      <c r="V200" s="4"/>
      <c r="W200" s="3"/>
      <c r="X200" s="133"/>
    </row>
    <row r="201" spans="1:24" ht="15.75" customHeight="1">
      <c r="A201" s="1"/>
      <c r="B201" s="1"/>
      <c r="C201" s="2"/>
      <c r="D201" s="2"/>
      <c r="E201" s="3"/>
      <c r="F201" s="3"/>
      <c r="G201" s="3"/>
      <c r="H201" s="3"/>
      <c r="I201" s="133"/>
      <c r="J201" s="4"/>
      <c r="K201" s="3"/>
      <c r="L201" s="3"/>
      <c r="M201" s="3"/>
      <c r="N201" s="133"/>
      <c r="O201" s="3"/>
      <c r="P201" s="4"/>
      <c r="Q201" s="4"/>
      <c r="R201" s="135"/>
      <c r="S201" s="5"/>
      <c r="T201" s="5"/>
      <c r="U201" s="135"/>
      <c r="V201" s="4"/>
      <c r="W201" s="3"/>
      <c r="X201" s="133"/>
    </row>
    <row r="202" spans="1:24" ht="15.75" customHeight="1">
      <c r="A202" s="1"/>
      <c r="B202" s="1"/>
      <c r="C202" s="2"/>
      <c r="D202" s="2"/>
      <c r="E202" s="3"/>
      <c r="F202" s="3"/>
      <c r="G202" s="3"/>
      <c r="H202" s="3"/>
      <c r="I202" s="133"/>
      <c r="J202" s="4"/>
      <c r="K202" s="3"/>
      <c r="L202" s="3"/>
      <c r="M202" s="3"/>
      <c r="N202" s="133"/>
      <c r="O202" s="3"/>
      <c r="P202" s="4"/>
      <c r="Q202" s="4"/>
      <c r="R202" s="135"/>
      <c r="S202" s="5"/>
      <c r="T202" s="5"/>
      <c r="U202" s="135"/>
      <c r="V202" s="4"/>
      <c r="W202" s="3"/>
      <c r="X202" s="133"/>
    </row>
    <row r="203" spans="1:24" ht="15.75" customHeight="1">
      <c r="A203" s="1"/>
      <c r="B203" s="1"/>
      <c r="C203" s="2"/>
      <c r="D203" s="2"/>
      <c r="E203" s="3"/>
      <c r="F203" s="3"/>
      <c r="G203" s="3"/>
      <c r="H203" s="3"/>
      <c r="I203" s="133"/>
      <c r="J203" s="4"/>
      <c r="K203" s="3"/>
      <c r="L203" s="3"/>
      <c r="M203" s="3"/>
      <c r="N203" s="133"/>
      <c r="O203" s="3"/>
      <c r="P203" s="4"/>
      <c r="Q203" s="4"/>
      <c r="R203" s="135"/>
      <c r="S203" s="5"/>
      <c r="T203" s="5"/>
      <c r="U203" s="135"/>
      <c r="V203" s="4"/>
      <c r="W203" s="3"/>
      <c r="X203" s="133"/>
    </row>
    <row r="204" spans="1:24" ht="15.75" customHeight="1">
      <c r="A204" s="1"/>
      <c r="B204" s="1"/>
      <c r="C204" s="2"/>
      <c r="D204" s="2"/>
      <c r="E204" s="3"/>
      <c r="F204" s="3"/>
      <c r="G204" s="3"/>
      <c r="H204" s="3"/>
      <c r="I204" s="133"/>
      <c r="J204" s="4"/>
      <c r="K204" s="3"/>
      <c r="L204" s="3"/>
      <c r="M204" s="3"/>
      <c r="N204" s="133"/>
      <c r="O204" s="3"/>
      <c r="P204" s="4"/>
      <c r="Q204" s="4"/>
      <c r="R204" s="135"/>
      <c r="S204" s="5"/>
      <c r="T204" s="5"/>
      <c r="U204" s="135"/>
      <c r="V204" s="4"/>
      <c r="W204" s="3"/>
      <c r="X204" s="133"/>
    </row>
    <row r="205" spans="1:24" ht="15.75" customHeight="1">
      <c r="A205" s="1"/>
      <c r="B205" s="1"/>
      <c r="C205" s="2"/>
      <c r="D205" s="2"/>
      <c r="E205" s="3"/>
      <c r="F205" s="3"/>
      <c r="G205" s="3"/>
      <c r="H205" s="3"/>
      <c r="I205" s="133"/>
      <c r="J205" s="4"/>
      <c r="K205" s="3"/>
      <c r="L205" s="3"/>
      <c r="M205" s="3"/>
      <c r="N205" s="133"/>
      <c r="O205" s="3"/>
      <c r="P205" s="4"/>
      <c r="Q205" s="4"/>
      <c r="R205" s="135"/>
      <c r="S205" s="5"/>
      <c r="T205" s="5"/>
      <c r="U205" s="135"/>
      <c r="V205" s="4"/>
      <c r="W205" s="3"/>
      <c r="X205" s="133"/>
    </row>
    <row r="206" spans="1:24" ht="15.75" customHeight="1">
      <c r="A206" s="1"/>
      <c r="B206" s="1"/>
      <c r="C206" s="2"/>
      <c r="D206" s="2"/>
      <c r="E206" s="3"/>
      <c r="F206" s="3"/>
      <c r="G206" s="3"/>
      <c r="H206" s="3"/>
      <c r="I206" s="133"/>
      <c r="J206" s="4"/>
      <c r="K206" s="3"/>
      <c r="L206" s="3"/>
      <c r="M206" s="3"/>
      <c r="N206" s="133"/>
      <c r="O206" s="3"/>
      <c r="P206" s="4"/>
      <c r="Q206" s="4"/>
      <c r="R206" s="135"/>
      <c r="S206" s="5"/>
      <c r="T206" s="5"/>
      <c r="U206" s="135"/>
      <c r="V206" s="4"/>
      <c r="W206" s="3"/>
      <c r="X206" s="133"/>
    </row>
    <row r="207" spans="1:24" ht="15.75" customHeight="1">
      <c r="A207" s="1"/>
      <c r="B207" s="1"/>
      <c r="C207" s="2"/>
      <c r="D207" s="2"/>
      <c r="E207" s="3"/>
      <c r="F207" s="3"/>
      <c r="G207" s="3"/>
      <c r="H207" s="3"/>
      <c r="I207" s="133"/>
      <c r="J207" s="4"/>
      <c r="K207" s="3"/>
      <c r="L207" s="3"/>
      <c r="M207" s="3"/>
      <c r="N207" s="133"/>
      <c r="O207" s="3"/>
      <c r="P207" s="4"/>
      <c r="Q207" s="4"/>
      <c r="R207" s="135"/>
      <c r="S207" s="5"/>
      <c r="T207" s="5"/>
      <c r="U207" s="135"/>
      <c r="V207" s="4"/>
      <c r="W207" s="3"/>
      <c r="X207" s="133"/>
    </row>
    <row r="208" spans="1:24" ht="15.75" customHeight="1">
      <c r="A208" s="1"/>
      <c r="B208" s="1"/>
      <c r="C208" s="2"/>
      <c r="D208" s="2"/>
      <c r="E208" s="3"/>
      <c r="F208" s="3"/>
      <c r="G208" s="3"/>
      <c r="H208" s="3"/>
      <c r="I208" s="133"/>
      <c r="J208" s="4"/>
      <c r="K208" s="3"/>
      <c r="L208" s="3"/>
      <c r="M208" s="3"/>
      <c r="N208" s="133"/>
      <c r="O208" s="3"/>
      <c r="P208" s="4"/>
      <c r="Q208" s="4"/>
      <c r="R208" s="135"/>
      <c r="S208" s="5"/>
      <c r="T208" s="5"/>
      <c r="U208" s="135"/>
      <c r="V208" s="4"/>
      <c r="W208" s="3"/>
      <c r="X208" s="133"/>
    </row>
    <row r="209" spans="1:24" ht="15.75" customHeight="1">
      <c r="A209" s="1"/>
      <c r="B209" s="1"/>
      <c r="C209" s="2"/>
      <c r="D209" s="2"/>
      <c r="E209" s="3"/>
      <c r="F209" s="3"/>
      <c r="G209" s="3"/>
      <c r="H209" s="3"/>
      <c r="I209" s="133"/>
      <c r="J209" s="4"/>
      <c r="K209" s="3"/>
      <c r="L209" s="3"/>
      <c r="M209" s="3"/>
      <c r="N209" s="133"/>
      <c r="O209" s="3"/>
      <c r="P209" s="4"/>
      <c r="Q209" s="4"/>
      <c r="R209" s="135"/>
      <c r="S209" s="5"/>
      <c r="T209" s="5"/>
      <c r="U209" s="135"/>
      <c r="V209" s="4"/>
      <c r="W209" s="3"/>
      <c r="X209" s="133"/>
    </row>
    <row r="210" spans="1:24" ht="15.75" customHeight="1">
      <c r="A210" s="1"/>
      <c r="B210" s="1"/>
      <c r="C210" s="2"/>
      <c r="D210" s="2"/>
      <c r="E210" s="3"/>
      <c r="F210" s="3"/>
      <c r="G210" s="3"/>
      <c r="H210" s="3"/>
      <c r="I210" s="133"/>
      <c r="J210" s="4"/>
      <c r="K210" s="3"/>
      <c r="L210" s="3"/>
      <c r="M210" s="3"/>
      <c r="N210" s="133"/>
      <c r="O210" s="3"/>
      <c r="P210" s="4"/>
      <c r="Q210" s="4"/>
      <c r="R210" s="135"/>
      <c r="S210" s="5"/>
      <c r="T210" s="5"/>
      <c r="U210" s="135"/>
      <c r="V210" s="4"/>
      <c r="W210" s="3"/>
      <c r="X210" s="133"/>
    </row>
    <row r="211" spans="1:24" ht="15.75" customHeight="1">
      <c r="A211" s="1"/>
      <c r="B211" s="1"/>
      <c r="C211" s="2"/>
      <c r="D211" s="2"/>
      <c r="E211" s="3"/>
      <c r="F211" s="3"/>
      <c r="G211" s="3"/>
      <c r="H211" s="3"/>
      <c r="I211" s="133"/>
      <c r="J211" s="4"/>
      <c r="K211" s="3"/>
      <c r="L211" s="3"/>
      <c r="M211" s="3"/>
      <c r="N211" s="133"/>
      <c r="O211" s="3"/>
      <c r="P211" s="4"/>
      <c r="Q211" s="4"/>
      <c r="R211" s="135"/>
      <c r="S211" s="5"/>
      <c r="T211" s="5"/>
      <c r="U211" s="135"/>
      <c r="V211" s="4"/>
      <c r="W211" s="3"/>
      <c r="X211" s="133"/>
    </row>
    <row r="212" spans="1:24" ht="15.75" customHeight="1">
      <c r="A212" s="1"/>
      <c r="B212" s="1"/>
      <c r="C212" s="2"/>
      <c r="D212" s="2"/>
      <c r="E212" s="3"/>
      <c r="F212" s="3"/>
      <c r="G212" s="3"/>
      <c r="H212" s="3"/>
      <c r="I212" s="133"/>
      <c r="J212" s="4"/>
      <c r="K212" s="3"/>
      <c r="L212" s="3"/>
      <c r="M212" s="3"/>
      <c r="N212" s="133"/>
      <c r="O212" s="3"/>
      <c r="P212" s="4"/>
      <c r="Q212" s="4"/>
      <c r="R212" s="135"/>
      <c r="S212" s="5"/>
      <c r="T212" s="5"/>
      <c r="U212" s="135"/>
      <c r="V212" s="4"/>
      <c r="W212" s="3"/>
      <c r="X212" s="133"/>
    </row>
    <row r="213" spans="1:24" ht="15.75" customHeight="1">
      <c r="A213" s="1"/>
      <c r="B213" s="1"/>
      <c r="C213" s="2"/>
      <c r="D213" s="2"/>
      <c r="E213" s="3"/>
      <c r="F213" s="3"/>
      <c r="G213" s="3"/>
      <c r="H213" s="3"/>
      <c r="I213" s="133"/>
      <c r="J213" s="4"/>
      <c r="K213" s="3"/>
      <c r="L213" s="3"/>
      <c r="M213" s="3"/>
      <c r="N213" s="133"/>
      <c r="O213" s="3"/>
      <c r="P213" s="4"/>
      <c r="Q213" s="4"/>
      <c r="R213" s="135"/>
      <c r="S213" s="5"/>
      <c r="T213" s="5"/>
      <c r="U213" s="135"/>
      <c r="V213" s="4"/>
      <c r="W213" s="3"/>
      <c r="X213" s="133"/>
    </row>
    <row r="214" spans="1:24" ht="15.75" customHeight="1">
      <c r="A214" s="1"/>
      <c r="B214" s="1"/>
      <c r="C214" s="2"/>
      <c r="D214" s="2"/>
      <c r="E214" s="3"/>
      <c r="F214" s="3"/>
      <c r="G214" s="3"/>
      <c r="H214" s="3"/>
      <c r="I214" s="133"/>
      <c r="J214" s="4"/>
      <c r="K214" s="3"/>
      <c r="L214" s="3"/>
      <c r="M214" s="3"/>
      <c r="N214" s="133"/>
      <c r="O214" s="3"/>
      <c r="P214" s="4"/>
      <c r="Q214" s="4"/>
      <c r="R214" s="135"/>
      <c r="S214" s="5"/>
      <c r="T214" s="5"/>
      <c r="U214" s="135"/>
      <c r="V214" s="4"/>
      <c r="W214" s="3"/>
      <c r="X214" s="133"/>
    </row>
    <row r="215" spans="1:24" ht="15.75" customHeight="1">
      <c r="A215" s="1"/>
      <c r="B215" s="1"/>
      <c r="C215" s="2"/>
      <c r="D215" s="2"/>
      <c r="E215" s="3"/>
      <c r="F215" s="3"/>
      <c r="G215" s="3"/>
      <c r="H215" s="3"/>
      <c r="I215" s="133"/>
      <c r="J215" s="4"/>
      <c r="K215" s="3"/>
      <c r="L215" s="3"/>
      <c r="M215" s="3"/>
      <c r="N215" s="133"/>
      <c r="O215" s="3"/>
      <c r="P215" s="4"/>
      <c r="Q215" s="4"/>
      <c r="R215" s="135"/>
      <c r="S215" s="5"/>
      <c r="T215" s="5"/>
      <c r="U215" s="135"/>
      <c r="V215" s="4"/>
      <c r="W215" s="3"/>
      <c r="X215" s="133"/>
    </row>
    <row r="216" spans="1:24" ht="15.75" customHeight="1">
      <c r="A216" s="1"/>
      <c r="B216" s="1"/>
      <c r="C216" s="2"/>
      <c r="D216" s="2"/>
      <c r="E216" s="3"/>
      <c r="F216" s="3"/>
      <c r="G216" s="3"/>
      <c r="H216" s="3"/>
      <c r="I216" s="133"/>
      <c r="J216" s="4"/>
      <c r="K216" s="3"/>
      <c r="L216" s="3"/>
      <c r="M216" s="3"/>
      <c r="N216" s="133"/>
      <c r="O216" s="3"/>
      <c r="P216" s="4"/>
      <c r="Q216" s="4"/>
      <c r="R216" s="135"/>
      <c r="S216" s="5"/>
      <c r="T216" s="5"/>
      <c r="U216" s="135"/>
      <c r="V216" s="4"/>
      <c r="W216" s="3"/>
      <c r="X216" s="133"/>
    </row>
    <row r="217" spans="1:24" ht="15.75" customHeight="1">
      <c r="A217" s="1"/>
      <c r="B217" s="1"/>
      <c r="C217" s="2"/>
      <c r="D217" s="2"/>
      <c r="E217" s="3"/>
      <c r="F217" s="3"/>
      <c r="G217" s="3"/>
      <c r="H217" s="3"/>
      <c r="I217" s="133"/>
      <c r="J217" s="4"/>
      <c r="K217" s="3"/>
      <c r="L217" s="3"/>
      <c r="M217" s="3"/>
      <c r="N217" s="133"/>
      <c r="O217" s="3"/>
      <c r="P217" s="4"/>
      <c r="Q217" s="4"/>
      <c r="R217" s="135"/>
      <c r="S217" s="5"/>
      <c r="T217" s="5"/>
      <c r="U217" s="135"/>
      <c r="V217" s="4"/>
      <c r="W217" s="3"/>
      <c r="X217" s="133"/>
    </row>
    <row r="218" spans="1:24" ht="15.75" customHeight="1">
      <c r="A218" s="1"/>
      <c r="B218" s="1"/>
      <c r="C218" s="2"/>
      <c r="D218" s="2"/>
      <c r="E218" s="3"/>
      <c r="F218" s="3"/>
      <c r="G218" s="3"/>
      <c r="H218" s="3"/>
      <c r="I218" s="133"/>
      <c r="J218" s="4"/>
      <c r="K218" s="3"/>
      <c r="L218" s="3"/>
      <c r="M218" s="3"/>
      <c r="N218" s="133"/>
      <c r="O218" s="3"/>
      <c r="P218" s="4"/>
      <c r="Q218" s="4"/>
      <c r="R218" s="135"/>
      <c r="S218" s="5"/>
      <c r="T218" s="5"/>
      <c r="U218" s="135"/>
      <c r="V218" s="4"/>
      <c r="W218" s="3"/>
      <c r="X218" s="133"/>
    </row>
    <row r="219" spans="1:24" ht="15.75" customHeight="1">
      <c r="A219" s="1"/>
      <c r="B219" s="1"/>
      <c r="C219" s="2"/>
      <c r="D219" s="2"/>
      <c r="E219" s="3"/>
      <c r="F219" s="3"/>
      <c r="G219" s="3"/>
      <c r="H219" s="3"/>
      <c r="I219" s="133"/>
      <c r="J219" s="4"/>
      <c r="K219" s="3"/>
      <c r="L219" s="3"/>
      <c r="M219" s="3"/>
      <c r="N219" s="133"/>
      <c r="O219" s="3"/>
      <c r="P219" s="4"/>
      <c r="Q219" s="4"/>
      <c r="R219" s="135"/>
      <c r="S219" s="5"/>
      <c r="T219" s="5"/>
      <c r="U219" s="135"/>
      <c r="V219" s="4"/>
      <c r="W219" s="3"/>
      <c r="X219" s="133"/>
    </row>
    <row r="220" spans="1:24" ht="15.75" customHeight="1">
      <c r="A220" s="1"/>
      <c r="B220" s="1"/>
      <c r="C220" s="2"/>
      <c r="D220" s="2"/>
      <c r="E220" s="3"/>
      <c r="F220" s="3"/>
      <c r="G220" s="3"/>
      <c r="H220" s="3"/>
      <c r="I220" s="133"/>
      <c r="J220" s="4"/>
      <c r="K220" s="3"/>
      <c r="L220" s="3"/>
      <c r="M220" s="3"/>
      <c r="N220" s="133"/>
      <c r="O220" s="3"/>
      <c r="P220" s="4"/>
      <c r="Q220" s="4"/>
      <c r="R220" s="135"/>
      <c r="S220" s="5"/>
      <c r="T220" s="5"/>
      <c r="U220" s="135"/>
      <c r="V220" s="4"/>
      <c r="W220" s="3"/>
      <c r="X220" s="133"/>
    </row>
    <row r="221" spans="1:24" ht="15.75" customHeight="1">
      <c r="A221" s="1"/>
      <c r="B221" s="1"/>
      <c r="C221" s="2"/>
      <c r="D221" s="2"/>
      <c r="E221" s="3"/>
      <c r="F221" s="3"/>
      <c r="G221" s="3"/>
      <c r="H221" s="3"/>
      <c r="I221" s="133"/>
      <c r="J221" s="4"/>
      <c r="K221" s="3"/>
      <c r="L221" s="3"/>
      <c r="M221" s="3"/>
      <c r="N221" s="133"/>
      <c r="O221" s="3"/>
      <c r="P221" s="4"/>
      <c r="Q221" s="4"/>
      <c r="R221" s="135"/>
      <c r="S221" s="5"/>
      <c r="T221" s="5"/>
      <c r="U221" s="135"/>
      <c r="V221" s="4"/>
      <c r="W221" s="3"/>
      <c r="X221" s="133"/>
    </row>
    <row r="222" spans="1:24" ht="15.75" customHeight="1">
      <c r="A222" s="1"/>
      <c r="B222" s="1"/>
      <c r="C222" s="2"/>
      <c r="D222" s="2"/>
      <c r="E222" s="3"/>
      <c r="F222" s="3"/>
      <c r="G222" s="3"/>
      <c r="H222" s="3"/>
      <c r="I222" s="133"/>
      <c r="J222" s="4"/>
      <c r="K222" s="3"/>
      <c r="L222" s="3"/>
      <c r="M222" s="3"/>
      <c r="N222" s="133"/>
      <c r="O222" s="3"/>
      <c r="P222" s="4"/>
      <c r="Q222" s="4"/>
      <c r="R222" s="135"/>
      <c r="S222" s="5"/>
      <c r="T222" s="5"/>
      <c r="U222" s="135"/>
      <c r="V222" s="4"/>
      <c r="W222" s="3"/>
      <c r="X222" s="133"/>
    </row>
    <row r="223" spans="1:24" ht="15.75" customHeight="1">
      <c r="A223" s="1"/>
      <c r="B223" s="1"/>
      <c r="C223" s="2"/>
      <c r="D223" s="2"/>
      <c r="E223" s="3"/>
      <c r="F223" s="3"/>
      <c r="G223" s="3"/>
      <c r="H223" s="3"/>
      <c r="I223" s="133"/>
      <c r="J223" s="4"/>
      <c r="K223" s="3"/>
      <c r="L223" s="3"/>
      <c r="M223" s="3"/>
      <c r="N223" s="133"/>
      <c r="O223" s="3"/>
      <c r="P223" s="4"/>
      <c r="Q223" s="4"/>
      <c r="R223" s="135"/>
      <c r="S223" s="5"/>
      <c r="T223" s="5"/>
      <c r="U223" s="135"/>
      <c r="V223" s="4"/>
      <c r="W223" s="3"/>
      <c r="X223" s="133"/>
    </row>
    <row r="224" spans="1:24" ht="15.75" customHeight="1">
      <c r="A224" s="1"/>
      <c r="B224" s="1"/>
      <c r="C224" s="2"/>
      <c r="D224" s="2"/>
      <c r="E224" s="3"/>
      <c r="F224" s="3"/>
      <c r="G224" s="3"/>
      <c r="H224" s="3"/>
      <c r="I224" s="133"/>
      <c r="J224" s="4"/>
      <c r="K224" s="3"/>
      <c r="L224" s="3"/>
      <c r="M224" s="3"/>
      <c r="N224" s="133"/>
      <c r="O224" s="3"/>
      <c r="P224" s="4"/>
      <c r="Q224" s="4"/>
      <c r="R224" s="135"/>
      <c r="S224" s="5"/>
      <c r="T224" s="5"/>
      <c r="U224" s="135"/>
      <c r="V224" s="4"/>
      <c r="W224" s="3"/>
      <c r="X224" s="133"/>
    </row>
    <row r="225" spans="1:24" ht="15.75" customHeight="1">
      <c r="A225" s="1"/>
      <c r="B225" s="1"/>
      <c r="C225" s="2"/>
      <c r="D225" s="2"/>
      <c r="E225" s="3"/>
      <c r="F225" s="3"/>
      <c r="G225" s="3"/>
      <c r="H225" s="3"/>
      <c r="I225" s="133"/>
      <c r="J225" s="4"/>
      <c r="K225" s="3"/>
      <c r="L225" s="3"/>
      <c r="M225" s="3"/>
      <c r="N225" s="133"/>
      <c r="O225" s="3"/>
      <c r="P225" s="4"/>
      <c r="Q225" s="4"/>
      <c r="R225" s="135"/>
      <c r="S225" s="5"/>
      <c r="T225" s="5"/>
      <c r="U225" s="135"/>
      <c r="V225" s="4"/>
      <c r="W225" s="3"/>
      <c r="X225" s="133"/>
    </row>
    <row r="226" spans="1:24" ht="15.75" customHeight="1">
      <c r="A226" s="1"/>
      <c r="B226" s="1"/>
      <c r="C226" s="2"/>
      <c r="D226" s="2"/>
      <c r="E226" s="3"/>
      <c r="F226" s="3"/>
      <c r="G226" s="3"/>
      <c r="H226" s="3"/>
      <c r="I226" s="133"/>
      <c r="J226" s="4"/>
      <c r="K226" s="3"/>
      <c r="L226" s="3"/>
      <c r="M226" s="3"/>
      <c r="N226" s="133"/>
      <c r="O226" s="3"/>
      <c r="P226" s="4"/>
      <c r="Q226" s="4"/>
      <c r="R226" s="135"/>
      <c r="S226" s="5"/>
      <c r="T226" s="5"/>
      <c r="U226" s="135"/>
      <c r="V226" s="4"/>
      <c r="W226" s="3"/>
      <c r="X226" s="133"/>
    </row>
    <row r="227" spans="1:24" ht="15.75" customHeight="1">
      <c r="A227" s="1"/>
      <c r="B227" s="1"/>
      <c r="C227" s="2"/>
      <c r="D227" s="2"/>
      <c r="E227" s="3"/>
      <c r="F227" s="3"/>
      <c r="G227" s="3"/>
      <c r="H227" s="3"/>
      <c r="I227" s="133"/>
      <c r="J227" s="4"/>
      <c r="K227" s="3"/>
      <c r="L227" s="3"/>
      <c r="M227" s="3"/>
      <c r="N227" s="133"/>
      <c r="O227" s="3"/>
      <c r="P227" s="4"/>
      <c r="Q227" s="4"/>
      <c r="R227" s="135"/>
      <c r="S227" s="5"/>
      <c r="T227" s="5"/>
      <c r="U227" s="135"/>
      <c r="V227" s="4"/>
      <c r="W227" s="3"/>
      <c r="X227" s="133"/>
    </row>
    <row r="228" spans="1:24" ht="15.75" customHeight="1">
      <c r="A228" s="1"/>
      <c r="B228" s="1"/>
      <c r="C228" s="2"/>
      <c r="D228" s="2"/>
      <c r="E228" s="3"/>
      <c r="F228" s="3"/>
      <c r="G228" s="3"/>
      <c r="H228" s="3"/>
      <c r="I228" s="133"/>
      <c r="J228" s="4"/>
      <c r="K228" s="3"/>
      <c r="L228" s="3"/>
      <c r="M228" s="3"/>
      <c r="N228" s="133"/>
      <c r="O228" s="3"/>
      <c r="P228" s="4"/>
      <c r="Q228" s="4"/>
      <c r="R228" s="135"/>
      <c r="S228" s="5"/>
      <c r="T228" s="5"/>
      <c r="U228" s="135"/>
      <c r="V228" s="4"/>
      <c r="W228" s="3"/>
      <c r="X228" s="133"/>
    </row>
    <row r="229" spans="1:24" ht="15.75" customHeight="1">
      <c r="A229" s="1"/>
      <c r="B229" s="1"/>
      <c r="C229" s="2"/>
      <c r="D229" s="2"/>
      <c r="E229" s="3"/>
      <c r="F229" s="3"/>
      <c r="G229" s="3"/>
      <c r="H229" s="3"/>
      <c r="I229" s="133"/>
      <c r="J229" s="4"/>
      <c r="K229" s="3"/>
      <c r="L229" s="3"/>
      <c r="M229" s="3"/>
      <c r="N229" s="133"/>
      <c r="O229" s="3"/>
      <c r="P229" s="4"/>
      <c r="Q229" s="4"/>
      <c r="R229" s="135"/>
      <c r="S229" s="5"/>
      <c r="T229" s="5"/>
      <c r="U229" s="135"/>
      <c r="V229" s="4"/>
      <c r="W229" s="3"/>
      <c r="X229" s="133"/>
    </row>
    <row r="230" spans="1:24" ht="15.75" customHeight="1">
      <c r="A230" s="1"/>
      <c r="B230" s="1"/>
      <c r="C230" s="2"/>
      <c r="D230" s="2"/>
      <c r="E230" s="3"/>
      <c r="F230" s="3"/>
      <c r="G230" s="3"/>
      <c r="H230" s="3"/>
      <c r="I230" s="133"/>
      <c r="J230" s="4"/>
      <c r="K230" s="3"/>
      <c r="L230" s="3"/>
      <c r="M230" s="3"/>
      <c r="N230" s="133"/>
      <c r="O230" s="3"/>
      <c r="P230" s="4"/>
      <c r="Q230" s="4"/>
      <c r="R230" s="135"/>
      <c r="S230" s="5"/>
      <c r="T230" s="5"/>
      <c r="U230" s="135"/>
      <c r="V230" s="4"/>
      <c r="W230" s="3"/>
      <c r="X230" s="133"/>
    </row>
    <row r="231" spans="1:24" ht="15.75" customHeight="1">
      <c r="A231" s="1"/>
      <c r="B231" s="1"/>
      <c r="C231" s="2"/>
      <c r="D231" s="2"/>
      <c r="E231" s="3"/>
      <c r="F231" s="3"/>
      <c r="G231" s="3"/>
      <c r="H231" s="3"/>
      <c r="I231" s="133"/>
      <c r="J231" s="4"/>
      <c r="K231" s="3"/>
      <c r="L231" s="3"/>
      <c r="M231" s="3"/>
      <c r="N231" s="133"/>
      <c r="O231" s="3"/>
      <c r="P231" s="4"/>
      <c r="Q231" s="4"/>
      <c r="R231" s="135"/>
      <c r="S231" s="5"/>
      <c r="T231" s="5"/>
      <c r="U231" s="135"/>
      <c r="V231" s="4"/>
      <c r="W231" s="3"/>
      <c r="X231" s="133"/>
    </row>
    <row r="232" spans="1:24" ht="15.75" customHeight="1">
      <c r="A232" s="1"/>
      <c r="B232" s="1"/>
      <c r="C232" s="2"/>
      <c r="D232" s="2"/>
      <c r="E232" s="3"/>
      <c r="F232" s="3"/>
      <c r="G232" s="3"/>
      <c r="H232" s="3"/>
      <c r="I232" s="133"/>
      <c r="J232" s="4"/>
      <c r="K232" s="3"/>
      <c r="L232" s="3"/>
      <c r="M232" s="3"/>
      <c r="N232" s="133"/>
      <c r="O232" s="3"/>
      <c r="P232" s="4"/>
      <c r="Q232" s="4"/>
      <c r="R232" s="135"/>
      <c r="S232" s="5"/>
      <c r="T232" s="5"/>
      <c r="U232" s="135"/>
      <c r="V232" s="4"/>
      <c r="W232" s="3"/>
      <c r="X232" s="133"/>
    </row>
    <row r="233" spans="1:24" ht="15.75" customHeight="1">
      <c r="A233" s="1"/>
      <c r="B233" s="1"/>
      <c r="C233" s="2"/>
      <c r="D233" s="2"/>
      <c r="E233" s="3"/>
      <c r="F233" s="3"/>
      <c r="G233" s="3"/>
      <c r="H233" s="3"/>
      <c r="I233" s="133"/>
      <c r="J233" s="4"/>
      <c r="K233" s="3"/>
      <c r="L233" s="3"/>
      <c r="M233" s="3"/>
      <c r="N233" s="133"/>
      <c r="O233" s="3"/>
      <c r="P233" s="4"/>
      <c r="Q233" s="4"/>
      <c r="R233" s="135"/>
      <c r="S233" s="5"/>
      <c r="T233" s="5"/>
      <c r="U233" s="135"/>
      <c r="V233" s="4"/>
      <c r="W233" s="3"/>
      <c r="X233" s="133"/>
    </row>
    <row r="234" spans="1:24" ht="15.75" customHeight="1">
      <c r="A234" s="1"/>
      <c r="B234" s="1"/>
      <c r="C234" s="2"/>
      <c r="D234" s="2"/>
      <c r="E234" s="3"/>
      <c r="F234" s="3"/>
      <c r="G234" s="3"/>
      <c r="H234" s="3"/>
      <c r="I234" s="133"/>
      <c r="J234" s="4"/>
      <c r="K234" s="3"/>
      <c r="L234" s="3"/>
      <c r="M234" s="3"/>
      <c r="N234" s="133"/>
      <c r="O234" s="3"/>
      <c r="P234" s="4"/>
      <c r="Q234" s="4"/>
      <c r="R234" s="135"/>
      <c r="S234" s="5"/>
      <c r="T234" s="5"/>
      <c r="U234" s="135"/>
      <c r="V234" s="4"/>
      <c r="W234" s="3"/>
      <c r="X234" s="133"/>
    </row>
    <row r="235" spans="1:24" ht="15.75" customHeight="1">
      <c r="A235" s="1"/>
      <c r="B235" s="1"/>
      <c r="C235" s="2"/>
      <c r="D235" s="2"/>
      <c r="E235" s="3"/>
      <c r="F235" s="3"/>
      <c r="G235" s="3"/>
      <c r="H235" s="3"/>
      <c r="I235" s="133"/>
      <c r="J235" s="4"/>
      <c r="K235" s="3"/>
      <c r="L235" s="3"/>
      <c r="M235" s="3"/>
      <c r="N235" s="133"/>
      <c r="O235" s="3"/>
      <c r="P235" s="4"/>
      <c r="Q235" s="4"/>
      <c r="R235" s="135"/>
      <c r="S235" s="5"/>
      <c r="T235" s="5"/>
      <c r="U235" s="135"/>
      <c r="V235" s="4"/>
      <c r="W235" s="3"/>
      <c r="X235" s="133"/>
    </row>
    <row r="236" spans="1:24" ht="15.75" customHeight="1">
      <c r="A236" s="1"/>
      <c r="B236" s="1"/>
      <c r="C236" s="2"/>
      <c r="D236" s="2"/>
      <c r="E236" s="3"/>
      <c r="F236" s="3"/>
      <c r="G236" s="3"/>
      <c r="H236" s="3"/>
      <c r="I236" s="133"/>
      <c r="J236" s="4"/>
      <c r="K236" s="3"/>
      <c r="L236" s="3"/>
      <c r="M236" s="3"/>
      <c r="N236" s="133"/>
      <c r="O236" s="3"/>
      <c r="P236" s="4"/>
      <c r="Q236" s="4"/>
      <c r="R236" s="135"/>
      <c r="S236" s="5"/>
      <c r="T236" s="5"/>
      <c r="U236" s="135"/>
      <c r="V236" s="4"/>
      <c r="W236" s="3"/>
      <c r="X236" s="133"/>
    </row>
    <row r="237" spans="1:24" ht="15.75" customHeight="1">
      <c r="A237" s="1"/>
      <c r="B237" s="1"/>
      <c r="C237" s="2"/>
      <c r="D237" s="2"/>
      <c r="E237" s="3"/>
      <c r="F237" s="3"/>
      <c r="G237" s="3"/>
      <c r="H237" s="3"/>
      <c r="I237" s="133"/>
      <c r="J237" s="4"/>
      <c r="K237" s="3"/>
      <c r="L237" s="3"/>
      <c r="M237" s="3"/>
      <c r="N237" s="133"/>
      <c r="O237" s="3"/>
      <c r="P237" s="4"/>
      <c r="Q237" s="4"/>
      <c r="R237" s="135"/>
      <c r="S237" s="5"/>
      <c r="T237" s="5"/>
      <c r="U237" s="135"/>
      <c r="V237" s="4"/>
      <c r="W237" s="3"/>
      <c r="X237" s="133"/>
    </row>
    <row r="238" spans="1:24" ht="15.75" customHeight="1">
      <c r="A238" s="1"/>
      <c r="B238" s="1"/>
      <c r="C238" s="2"/>
      <c r="D238" s="2"/>
      <c r="E238" s="3"/>
      <c r="F238" s="3"/>
      <c r="G238" s="3"/>
      <c r="H238" s="3"/>
      <c r="I238" s="133"/>
      <c r="J238" s="4"/>
      <c r="K238" s="3"/>
      <c r="L238" s="3"/>
      <c r="M238" s="3"/>
      <c r="N238" s="133"/>
      <c r="O238" s="3"/>
      <c r="P238" s="4"/>
      <c r="Q238" s="4"/>
      <c r="R238" s="135"/>
      <c r="S238" s="5"/>
      <c r="T238" s="5"/>
      <c r="U238" s="135"/>
      <c r="V238" s="4"/>
      <c r="W238" s="3"/>
      <c r="X238" s="133"/>
    </row>
    <row r="239" spans="1:24" ht="15.75" customHeight="1">
      <c r="A239" s="1"/>
      <c r="B239" s="1"/>
      <c r="C239" s="2"/>
      <c r="D239" s="2"/>
      <c r="E239" s="3"/>
      <c r="F239" s="3"/>
      <c r="G239" s="3"/>
      <c r="H239" s="3"/>
      <c r="I239" s="133"/>
      <c r="J239" s="4"/>
      <c r="K239" s="3"/>
      <c r="L239" s="3"/>
      <c r="M239" s="3"/>
      <c r="N239" s="133"/>
      <c r="O239" s="3"/>
      <c r="P239" s="4"/>
      <c r="Q239" s="4"/>
      <c r="R239" s="135"/>
      <c r="S239" s="5"/>
      <c r="T239" s="5"/>
      <c r="U239" s="135"/>
      <c r="V239" s="4"/>
      <c r="W239" s="3"/>
      <c r="X239" s="133"/>
    </row>
    <row r="240" spans="1:24" ht="15.75" customHeight="1">
      <c r="A240" s="1"/>
      <c r="B240" s="1"/>
      <c r="C240" s="2"/>
      <c r="D240" s="2"/>
      <c r="E240" s="3"/>
      <c r="F240" s="3"/>
      <c r="G240" s="3"/>
      <c r="H240" s="3"/>
      <c r="I240" s="133"/>
      <c r="J240" s="4"/>
      <c r="K240" s="3"/>
      <c r="L240" s="3"/>
      <c r="M240" s="3"/>
      <c r="N240" s="133"/>
      <c r="O240" s="3"/>
      <c r="P240" s="4"/>
      <c r="Q240" s="4"/>
      <c r="R240" s="135"/>
      <c r="S240" s="5"/>
      <c r="T240" s="5"/>
      <c r="U240" s="135"/>
      <c r="V240" s="4"/>
      <c r="W240" s="3"/>
      <c r="X240" s="133"/>
    </row>
    <row r="241" spans="1:24" ht="15.75" customHeight="1">
      <c r="A241" s="1"/>
      <c r="B241" s="1"/>
      <c r="C241" s="2"/>
      <c r="D241" s="2"/>
      <c r="E241" s="3"/>
      <c r="F241" s="3"/>
      <c r="G241" s="3"/>
      <c r="H241" s="3"/>
      <c r="I241" s="133"/>
      <c r="J241" s="4"/>
      <c r="K241" s="3"/>
      <c r="L241" s="3"/>
      <c r="M241" s="3"/>
      <c r="N241" s="133"/>
      <c r="O241" s="3"/>
      <c r="P241" s="4"/>
      <c r="Q241" s="4"/>
      <c r="R241" s="135"/>
      <c r="S241" s="5"/>
      <c r="T241" s="5"/>
      <c r="U241" s="135"/>
      <c r="V241" s="4"/>
      <c r="W241" s="3"/>
      <c r="X241" s="133"/>
    </row>
    <row r="242" spans="1:24" ht="15.75" customHeight="1">
      <c r="A242" s="1"/>
      <c r="B242" s="1"/>
      <c r="C242" s="2"/>
      <c r="D242" s="2"/>
      <c r="E242" s="3"/>
      <c r="F242" s="3"/>
      <c r="G242" s="3"/>
      <c r="H242" s="3"/>
      <c r="I242" s="133"/>
      <c r="J242" s="4"/>
      <c r="K242" s="3"/>
      <c r="L242" s="3"/>
      <c r="M242" s="3"/>
      <c r="N242" s="133"/>
      <c r="O242" s="3"/>
      <c r="P242" s="4"/>
      <c r="Q242" s="4"/>
      <c r="R242" s="135"/>
      <c r="S242" s="5"/>
      <c r="T242" s="5"/>
      <c r="U242" s="135"/>
      <c r="V242" s="4"/>
      <c r="W242" s="3"/>
      <c r="X242" s="133"/>
    </row>
    <row r="243" spans="1:24" ht="15.75" customHeight="1">
      <c r="A243" s="1"/>
      <c r="B243" s="1"/>
      <c r="C243" s="2"/>
      <c r="D243" s="2"/>
      <c r="E243" s="3"/>
      <c r="F243" s="3"/>
      <c r="G243" s="3"/>
      <c r="H243" s="3"/>
      <c r="I243" s="133"/>
      <c r="J243" s="4"/>
      <c r="K243" s="3"/>
      <c r="L243" s="3"/>
      <c r="M243" s="3"/>
      <c r="N243" s="133"/>
      <c r="O243" s="3"/>
      <c r="P243" s="4"/>
      <c r="Q243" s="4"/>
      <c r="R243" s="135"/>
      <c r="S243" s="5"/>
      <c r="T243" s="5"/>
      <c r="U243" s="135"/>
      <c r="V243" s="4"/>
      <c r="W243" s="3"/>
      <c r="X243" s="133"/>
    </row>
    <row r="244" spans="1:24" ht="15.75" customHeight="1">
      <c r="A244" s="1"/>
      <c r="B244" s="1"/>
      <c r="C244" s="2"/>
      <c r="D244" s="2"/>
      <c r="E244" s="3"/>
      <c r="F244" s="3"/>
      <c r="G244" s="3"/>
      <c r="H244" s="3"/>
      <c r="I244" s="133"/>
      <c r="J244" s="4"/>
      <c r="K244" s="3"/>
      <c r="L244" s="3"/>
      <c r="M244" s="3"/>
      <c r="N244" s="133"/>
      <c r="O244" s="3"/>
      <c r="P244" s="4"/>
      <c r="Q244" s="4"/>
      <c r="R244" s="135"/>
      <c r="S244" s="5"/>
      <c r="T244" s="5"/>
      <c r="U244" s="135"/>
      <c r="V244" s="4"/>
      <c r="W244" s="3"/>
      <c r="X244" s="133"/>
    </row>
    <row r="245" spans="1:24" ht="15.75" customHeight="1">
      <c r="A245" s="1"/>
      <c r="B245" s="1"/>
      <c r="C245" s="2"/>
      <c r="D245" s="2"/>
      <c r="E245" s="3"/>
      <c r="F245" s="3"/>
      <c r="G245" s="3"/>
      <c r="H245" s="3"/>
      <c r="I245" s="133"/>
      <c r="J245" s="4"/>
      <c r="K245" s="3"/>
      <c r="L245" s="3"/>
      <c r="M245" s="3"/>
      <c r="N245" s="133"/>
      <c r="O245" s="3"/>
      <c r="P245" s="4"/>
      <c r="Q245" s="4"/>
      <c r="R245" s="135"/>
      <c r="S245" s="5"/>
      <c r="T245" s="5"/>
      <c r="U245" s="135"/>
      <c r="V245" s="4"/>
      <c r="W245" s="3"/>
      <c r="X245" s="133"/>
    </row>
    <row r="246" spans="1:24" ht="15.75" customHeight="1">
      <c r="A246" s="1"/>
      <c r="B246" s="1"/>
      <c r="C246" s="2"/>
      <c r="D246" s="2"/>
      <c r="E246" s="3"/>
      <c r="F246" s="3"/>
      <c r="G246" s="3"/>
      <c r="H246" s="3"/>
      <c r="I246" s="133"/>
      <c r="J246" s="4"/>
      <c r="K246" s="3"/>
      <c r="L246" s="3"/>
      <c r="M246" s="3"/>
      <c r="N246" s="133"/>
      <c r="O246" s="3"/>
      <c r="P246" s="4"/>
      <c r="Q246" s="4"/>
      <c r="R246" s="135"/>
      <c r="S246" s="5"/>
      <c r="T246" s="5"/>
      <c r="U246" s="135"/>
      <c r="V246" s="4"/>
      <c r="W246" s="3"/>
      <c r="X246" s="133"/>
    </row>
    <row r="247" spans="1:24" ht="15.75" customHeight="1">
      <c r="A247" s="1"/>
      <c r="B247" s="1"/>
      <c r="C247" s="2"/>
      <c r="D247" s="2"/>
      <c r="E247" s="3"/>
      <c r="F247" s="3"/>
      <c r="G247" s="3"/>
      <c r="H247" s="3"/>
      <c r="I247" s="133"/>
      <c r="J247" s="4"/>
      <c r="K247" s="3"/>
      <c r="L247" s="3"/>
      <c r="M247" s="3"/>
      <c r="N247" s="133"/>
      <c r="O247" s="3"/>
      <c r="P247" s="4"/>
      <c r="Q247" s="4"/>
      <c r="R247" s="135"/>
      <c r="S247" s="5"/>
      <c r="T247" s="5"/>
      <c r="U247" s="135"/>
      <c r="V247" s="4"/>
      <c r="W247" s="3"/>
      <c r="X247" s="133"/>
    </row>
    <row r="248" spans="1:24" ht="15.75" customHeight="1">
      <c r="A248" s="1"/>
      <c r="B248" s="1"/>
      <c r="C248" s="2"/>
      <c r="D248" s="2"/>
      <c r="E248" s="3"/>
      <c r="F248" s="3"/>
      <c r="G248" s="3"/>
      <c r="H248" s="3"/>
      <c r="I248" s="133"/>
      <c r="J248" s="4"/>
      <c r="K248" s="3"/>
      <c r="L248" s="3"/>
      <c r="M248" s="3"/>
      <c r="N248" s="133"/>
      <c r="O248" s="3"/>
      <c r="P248" s="4"/>
      <c r="Q248" s="4"/>
      <c r="R248" s="135"/>
      <c r="S248" s="5"/>
      <c r="T248" s="5"/>
      <c r="U248" s="135"/>
      <c r="V248" s="4"/>
      <c r="W248" s="3"/>
      <c r="X248" s="133"/>
    </row>
    <row r="249" spans="1:24" ht="15.75" customHeight="1">
      <c r="A249" s="1"/>
      <c r="B249" s="1"/>
      <c r="C249" s="2"/>
      <c r="D249" s="2"/>
      <c r="E249" s="3"/>
      <c r="F249" s="3"/>
      <c r="G249" s="3"/>
      <c r="H249" s="3"/>
      <c r="I249" s="133"/>
      <c r="J249" s="4"/>
      <c r="K249" s="3"/>
      <c r="L249" s="3"/>
      <c r="M249" s="3"/>
      <c r="N249" s="133"/>
      <c r="O249" s="3"/>
      <c r="P249" s="4"/>
      <c r="Q249" s="4"/>
      <c r="R249" s="135"/>
      <c r="S249" s="5"/>
      <c r="T249" s="5"/>
      <c r="U249" s="135"/>
      <c r="V249" s="4"/>
      <c r="W249" s="3"/>
      <c r="X249" s="133"/>
    </row>
    <row r="250" spans="1:24" ht="15.75" customHeight="1">
      <c r="A250" s="1"/>
      <c r="B250" s="1"/>
      <c r="C250" s="2"/>
      <c r="D250" s="2"/>
      <c r="E250" s="3"/>
      <c r="F250" s="3"/>
      <c r="G250" s="3"/>
      <c r="H250" s="3"/>
      <c r="I250" s="133"/>
      <c r="J250" s="4"/>
      <c r="K250" s="3"/>
      <c r="L250" s="3"/>
      <c r="M250" s="3"/>
      <c r="N250" s="133"/>
      <c r="O250" s="3"/>
      <c r="P250" s="4"/>
      <c r="Q250" s="4"/>
      <c r="R250" s="135"/>
      <c r="S250" s="5"/>
      <c r="T250" s="5"/>
      <c r="U250" s="135"/>
      <c r="V250" s="4"/>
      <c r="W250" s="3"/>
      <c r="X250" s="133"/>
    </row>
    <row r="251" spans="1:24" ht="15.75" customHeight="1">
      <c r="A251" s="1"/>
      <c r="B251" s="1"/>
      <c r="C251" s="2"/>
      <c r="D251" s="2"/>
      <c r="E251" s="3"/>
      <c r="F251" s="3"/>
      <c r="G251" s="3"/>
      <c r="H251" s="3"/>
      <c r="I251" s="133"/>
      <c r="J251" s="4"/>
      <c r="K251" s="3"/>
      <c r="L251" s="3"/>
      <c r="M251" s="3"/>
      <c r="N251" s="133"/>
      <c r="O251" s="3"/>
      <c r="P251" s="4"/>
      <c r="Q251" s="4"/>
      <c r="R251" s="135"/>
      <c r="S251" s="5"/>
      <c r="T251" s="5"/>
      <c r="U251" s="135"/>
      <c r="V251" s="4"/>
      <c r="W251" s="3"/>
      <c r="X251" s="133"/>
    </row>
    <row r="252" spans="1:24" ht="15.75" customHeight="1">
      <c r="A252" s="1"/>
      <c r="B252" s="1"/>
      <c r="C252" s="2"/>
      <c r="D252" s="2"/>
      <c r="E252" s="3"/>
      <c r="F252" s="3"/>
      <c r="G252" s="3"/>
      <c r="H252" s="3"/>
      <c r="I252" s="133"/>
      <c r="J252" s="4"/>
      <c r="K252" s="3"/>
      <c r="L252" s="3"/>
      <c r="M252" s="3"/>
      <c r="N252" s="133"/>
      <c r="O252" s="3"/>
      <c r="P252" s="4"/>
      <c r="Q252" s="4"/>
      <c r="R252" s="135"/>
      <c r="S252" s="5"/>
      <c r="T252" s="5"/>
      <c r="U252" s="135"/>
      <c r="V252" s="4"/>
      <c r="W252" s="3"/>
      <c r="X252" s="133"/>
    </row>
    <row r="253" spans="1:24" ht="15.75" customHeight="1">
      <c r="A253" s="1"/>
      <c r="B253" s="1"/>
      <c r="C253" s="2"/>
      <c r="D253" s="2"/>
      <c r="E253" s="3"/>
      <c r="F253" s="3"/>
      <c r="G253" s="3"/>
      <c r="H253" s="3"/>
      <c r="I253" s="133"/>
      <c r="J253" s="4"/>
      <c r="K253" s="3"/>
      <c r="L253" s="3"/>
      <c r="M253" s="3"/>
      <c r="N253" s="133"/>
      <c r="O253" s="3"/>
      <c r="P253" s="4"/>
      <c r="Q253" s="4"/>
      <c r="R253" s="135"/>
      <c r="S253" s="5"/>
      <c r="T253" s="5"/>
      <c r="U253" s="135"/>
      <c r="V253" s="4"/>
      <c r="W253" s="3"/>
      <c r="X253" s="133"/>
    </row>
    <row r="254" spans="1:24" ht="15.75" customHeight="1">
      <c r="A254" s="1"/>
      <c r="B254" s="1"/>
      <c r="C254" s="2"/>
      <c r="D254" s="2"/>
      <c r="E254" s="3"/>
      <c r="F254" s="3"/>
      <c r="G254" s="3"/>
      <c r="H254" s="3"/>
      <c r="I254" s="133"/>
      <c r="J254" s="4"/>
      <c r="K254" s="3"/>
      <c r="L254" s="3"/>
      <c r="M254" s="3"/>
      <c r="N254" s="133"/>
      <c r="O254" s="3"/>
      <c r="P254" s="4"/>
      <c r="Q254" s="4"/>
      <c r="R254" s="135"/>
      <c r="S254" s="5"/>
      <c r="T254" s="5"/>
      <c r="U254" s="135"/>
      <c r="V254" s="4"/>
      <c r="W254" s="3"/>
      <c r="X254" s="133"/>
    </row>
    <row r="255" spans="1:24" ht="15.75" customHeight="1"/>
    <row r="256" spans="1:24"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sheetData>
  <mergeCells count="299">
    <mergeCell ref="S16:S19"/>
    <mergeCell ref="T16:T19"/>
    <mergeCell ref="U16:U19"/>
    <mergeCell ref="V16:V19"/>
    <mergeCell ref="W16:W19"/>
    <mergeCell ref="X16:X19"/>
    <mergeCell ref="R21:R22"/>
    <mergeCell ref="S21:S22"/>
    <mergeCell ref="T21:T22"/>
    <mergeCell ref="P21:P22"/>
    <mergeCell ref="N21:N22"/>
    <mergeCell ref="O21:O22"/>
    <mergeCell ref="M23:M24"/>
    <mergeCell ref="X29:X32"/>
    <mergeCell ref="S33:S36"/>
    <mergeCell ref="T33:T36"/>
    <mergeCell ref="U33:U36"/>
    <mergeCell ref="V33:V36"/>
    <mergeCell ref="W33:W36"/>
    <mergeCell ref="X33:X36"/>
    <mergeCell ref="M25:M28"/>
    <mergeCell ref="R25:R28"/>
    <mergeCell ref="S23:S24"/>
    <mergeCell ref="R23:R24"/>
    <mergeCell ref="O23:O24"/>
    <mergeCell ref="P25:P28"/>
    <mergeCell ref="P23:P24"/>
    <mergeCell ref="S25:S28"/>
    <mergeCell ref="N25:N28"/>
    <mergeCell ref="O25:O28"/>
    <mergeCell ref="N23:N24"/>
    <mergeCell ref="U21:U22"/>
    <mergeCell ref="W23:W24"/>
    <mergeCell ref="R1:W1"/>
    <mergeCell ref="A3:A4"/>
    <mergeCell ref="B3:B4"/>
    <mergeCell ref="C3:C4"/>
    <mergeCell ref="D3:D4"/>
    <mergeCell ref="E3:E4"/>
    <mergeCell ref="F3:F4"/>
    <mergeCell ref="G3:G4"/>
    <mergeCell ref="H3:H4"/>
    <mergeCell ref="J3:N3"/>
    <mergeCell ref="O3:R3"/>
    <mergeCell ref="V3:X3"/>
    <mergeCell ref="S3:U3"/>
    <mergeCell ref="A1:K1"/>
    <mergeCell ref="L1:P1"/>
    <mergeCell ref="A5:A6"/>
    <mergeCell ref="B5:B6"/>
    <mergeCell ref="A7:A20"/>
    <mergeCell ref="B7:B20"/>
    <mergeCell ref="C7:C9"/>
    <mergeCell ref="C16:C19"/>
    <mergeCell ref="E16:E19"/>
    <mergeCell ref="C10:C11"/>
    <mergeCell ref="E10:E11"/>
    <mergeCell ref="G7:G9"/>
    <mergeCell ref="G10:G11"/>
    <mergeCell ref="O7:O9"/>
    <mergeCell ref="P7:P9"/>
    <mergeCell ref="F16:F19"/>
    <mergeCell ref="N16:N19"/>
    <mergeCell ref="K12:K15"/>
    <mergeCell ref="L12:L15"/>
    <mergeCell ref="M12:M15"/>
    <mergeCell ref="H7:H9"/>
    <mergeCell ref="I7:I9"/>
    <mergeCell ref="J7:J9"/>
    <mergeCell ref="G12:G15"/>
    <mergeCell ref="L16:L19"/>
    <mergeCell ref="M16:M19"/>
    <mergeCell ref="P12:P15"/>
    <mergeCell ref="O16:O19"/>
    <mergeCell ref="P16:P19"/>
    <mergeCell ref="F10:F11"/>
    <mergeCell ref="H10:H11"/>
    <mergeCell ref="F7:F9"/>
    <mergeCell ref="J16:J19"/>
    <mergeCell ref="K16:K19"/>
    <mergeCell ref="Y10:Y11"/>
    <mergeCell ref="S10:S11"/>
    <mergeCell ref="U10:U11"/>
    <mergeCell ref="I10:I11"/>
    <mergeCell ref="J10:J11"/>
    <mergeCell ref="K10:K11"/>
    <mergeCell ref="L10:L11"/>
    <mergeCell ref="M10:M11"/>
    <mergeCell ref="N10:N11"/>
    <mergeCell ref="O10:O11"/>
    <mergeCell ref="R10:R11"/>
    <mergeCell ref="V10:V11"/>
    <mergeCell ref="C33:C36"/>
    <mergeCell ref="E33:E36"/>
    <mergeCell ref="F33:F36"/>
    <mergeCell ref="G33:G36"/>
    <mergeCell ref="H33:H36"/>
    <mergeCell ref="Q7:Q9"/>
    <mergeCell ref="P10:P11"/>
    <mergeCell ref="K7:K9"/>
    <mergeCell ref="G21:G22"/>
    <mergeCell ref="N12:N15"/>
    <mergeCell ref="O12:O15"/>
    <mergeCell ref="H12:H15"/>
    <mergeCell ref="I12:I15"/>
    <mergeCell ref="J12:J15"/>
    <mergeCell ref="E7:E9"/>
    <mergeCell ref="C12:C15"/>
    <mergeCell ref="E12:E15"/>
    <mergeCell ref="L7:L9"/>
    <mergeCell ref="M7:M9"/>
    <mergeCell ref="N7:N9"/>
    <mergeCell ref="F12:F15"/>
    <mergeCell ref="H16:H19"/>
    <mergeCell ref="G16:G19"/>
    <mergeCell ref="I16:I19"/>
    <mergeCell ref="C25:C28"/>
    <mergeCell ref="E25:E28"/>
    <mergeCell ref="F25:F28"/>
    <mergeCell ref="H25:H28"/>
    <mergeCell ref="C23:C24"/>
    <mergeCell ref="E23:E24"/>
    <mergeCell ref="F23:F24"/>
    <mergeCell ref="E29:E32"/>
    <mergeCell ref="F29:F32"/>
    <mergeCell ref="G29:G32"/>
    <mergeCell ref="H29:H32"/>
    <mergeCell ref="H23:H24"/>
    <mergeCell ref="I23:I24"/>
    <mergeCell ref="J23:J24"/>
    <mergeCell ref="K23:K24"/>
    <mergeCell ref="L23:L24"/>
    <mergeCell ref="H21:H22"/>
    <mergeCell ref="I21:I22"/>
    <mergeCell ref="J21:J22"/>
    <mergeCell ref="E38:E40"/>
    <mergeCell ref="F38:F40"/>
    <mergeCell ref="H38:H40"/>
    <mergeCell ref="G23:G24"/>
    <mergeCell ref="G25:G28"/>
    <mergeCell ref="J29:J32"/>
    <mergeCell ref="K29:K32"/>
    <mergeCell ref="L25:L28"/>
    <mergeCell ref="K38:K40"/>
    <mergeCell ref="L38:L40"/>
    <mergeCell ref="A38:A45"/>
    <mergeCell ref="B38:B45"/>
    <mergeCell ref="C38:C40"/>
    <mergeCell ref="K21:K22"/>
    <mergeCell ref="L21:L22"/>
    <mergeCell ref="M21:M22"/>
    <mergeCell ref="C41:C44"/>
    <mergeCell ref="E41:E44"/>
    <mergeCell ref="A21:A37"/>
    <mergeCell ref="B21:B37"/>
    <mergeCell ref="F41:F44"/>
    <mergeCell ref="H41:H44"/>
    <mergeCell ref="J41:J44"/>
    <mergeCell ref="C21:C22"/>
    <mergeCell ref="E21:E22"/>
    <mergeCell ref="F21:F22"/>
    <mergeCell ref="I38:I40"/>
    <mergeCell ref="J38:J40"/>
    <mergeCell ref="I41:I44"/>
    <mergeCell ref="J25:J28"/>
    <mergeCell ref="G38:G40"/>
    <mergeCell ref="G41:G44"/>
    <mergeCell ref="K25:K28"/>
    <mergeCell ref="C29:C32"/>
    <mergeCell ref="M46:M48"/>
    <mergeCell ref="L41:L44"/>
    <mergeCell ref="M41:M44"/>
    <mergeCell ref="N41:N44"/>
    <mergeCell ref="O41:O44"/>
    <mergeCell ref="P41:P44"/>
    <mergeCell ref="R41:R44"/>
    <mergeCell ref="N38:N40"/>
    <mergeCell ref="O38:O40"/>
    <mergeCell ref="P38:P40"/>
    <mergeCell ref="A46:A53"/>
    <mergeCell ref="B46:B53"/>
    <mergeCell ref="C46:C48"/>
    <mergeCell ref="E46:E48"/>
    <mergeCell ref="F46:F48"/>
    <mergeCell ref="H46:H48"/>
    <mergeCell ref="J46:J48"/>
    <mergeCell ref="H49:H52"/>
    <mergeCell ref="C49:C52"/>
    <mergeCell ref="E49:E52"/>
    <mergeCell ref="F49:F52"/>
    <mergeCell ref="G49:G52"/>
    <mergeCell ref="G46:G48"/>
    <mergeCell ref="V25:V28"/>
    <mergeCell ref="W25:W28"/>
    <mergeCell ref="W21:W22"/>
    <mergeCell ref="U23:U24"/>
    <mergeCell ref="U25:U28"/>
    <mergeCell ref="U38:U40"/>
    <mergeCell ref="W29:W32"/>
    <mergeCell ref="I46:I48"/>
    <mergeCell ref="I49:I52"/>
    <mergeCell ref="J49:J52"/>
    <mergeCell ref="P49:P52"/>
    <mergeCell ref="K49:K52"/>
    <mergeCell ref="L49:L52"/>
    <mergeCell ref="M49:M52"/>
    <mergeCell ref="N49:N52"/>
    <mergeCell ref="O49:O52"/>
    <mergeCell ref="M38:M40"/>
    <mergeCell ref="K41:K44"/>
    <mergeCell ref="R46:R48"/>
    <mergeCell ref="K46:K48"/>
    <mergeCell ref="N46:N48"/>
    <mergeCell ref="O46:O48"/>
    <mergeCell ref="P46:P48"/>
    <mergeCell ref="L46:L48"/>
    <mergeCell ref="R12:R15"/>
    <mergeCell ref="V12:V15"/>
    <mergeCell ref="S12:S15"/>
    <mergeCell ref="U12:U15"/>
    <mergeCell ref="Q12:Q15"/>
    <mergeCell ref="Q10:Q11"/>
    <mergeCell ref="X7:X9"/>
    <mergeCell ref="U7:U9"/>
    <mergeCell ref="V7:V9"/>
    <mergeCell ref="W7:W9"/>
    <mergeCell ref="S7:S9"/>
    <mergeCell ref="R7:R9"/>
    <mergeCell ref="T7:T9"/>
    <mergeCell ref="T10:T11"/>
    <mergeCell ref="X10:X11"/>
    <mergeCell ref="W10:W11"/>
    <mergeCell ref="X12:X15"/>
    <mergeCell ref="T12:T15"/>
    <mergeCell ref="W12:W15"/>
    <mergeCell ref="X23:X24"/>
    <mergeCell ref="X25:X28"/>
    <mergeCell ref="X21:X22"/>
    <mergeCell ref="U29:U32"/>
    <mergeCell ref="X49:X52"/>
    <mergeCell ref="R49:R52"/>
    <mergeCell ref="S49:S52"/>
    <mergeCell ref="T49:T52"/>
    <mergeCell ref="U49:U52"/>
    <mergeCell ref="V49:V52"/>
    <mergeCell ref="W49:W52"/>
    <mergeCell ref="V29:V32"/>
    <mergeCell ref="S29:S32"/>
    <mergeCell ref="T29:T32"/>
    <mergeCell ref="U41:U44"/>
    <mergeCell ref="V41:V44"/>
    <mergeCell ref="W41:W44"/>
    <mergeCell ref="X38:X40"/>
    <mergeCell ref="X41:X44"/>
    <mergeCell ref="T25:T28"/>
    <mergeCell ref="W38:W40"/>
    <mergeCell ref="T23:T24"/>
    <mergeCell ref="V23:V24"/>
    <mergeCell ref="V21:V22"/>
    <mergeCell ref="Q49:Q52"/>
    <mergeCell ref="Q46:Q48"/>
    <mergeCell ref="Q38:Q40"/>
    <mergeCell ref="Q41:Q44"/>
    <mergeCell ref="X46:X48"/>
    <mergeCell ref="R38:R40"/>
    <mergeCell ref="V46:V48"/>
    <mergeCell ref="W46:W48"/>
    <mergeCell ref="T46:T48"/>
    <mergeCell ref="U46:U48"/>
    <mergeCell ref="S46:S48"/>
    <mergeCell ref="S38:S40"/>
    <mergeCell ref="S41:S44"/>
    <mergeCell ref="V38:V40"/>
    <mergeCell ref="T38:T40"/>
    <mergeCell ref="T41:T44"/>
    <mergeCell ref="Q16:Q19"/>
    <mergeCell ref="R16:R19"/>
    <mergeCell ref="L29:L32"/>
    <mergeCell ref="I33:I36"/>
    <mergeCell ref="J33:J36"/>
    <mergeCell ref="K33:K36"/>
    <mergeCell ref="L33:L36"/>
    <mergeCell ref="M29:M32"/>
    <mergeCell ref="N29:N32"/>
    <mergeCell ref="O29:O32"/>
    <mergeCell ref="P29:P32"/>
    <mergeCell ref="Q29:Q32"/>
    <mergeCell ref="R29:R32"/>
    <mergeCell ref="M33:M36"/>
    <mergeCell ref="N33:N36"/>
    <mergeCell ref="O33:O36"/>
    <mergeCell ref="P33:P36"/>
    <mergeCell ref="Q33:Q36"/>
    <mergeCell ref="R33:R36"/>
    <mergeCell ref="Q21:Q22"/>
    <mergeCell ref="Q23:Q24"/>
    <mergeCell ref="Q25:Q28"/>
    <mergeCell ref="I25:I28"/>
    <mergeCell ref="I29:I32"/>
  </mergeCells>
  <pageMargins left="0.7" right="0.7" top="0.75" bottom="0.75" header="0" footer="0"/>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C2A75-1588-44F3-8198-A02652049CC1}">
  <sheetPr>
    <tabColor theme="8" tint="-0.499984740745262"/>
  </sheetPr>
  <dimension ref="A1:C14"/>
  <sheetViews>
    <sheetView workbookViewId="0"/>
  </sheetViews>
  <sheetFormatPr defaultRowHeight="15.75"/>
  <cols>
    <col min="1" max="1" width="21.75" customWidth="1"/>
    <col min="2" max="2" width="15.875" customWidth="1"/>
    <col min="3" max="3" width="55.625" customWidth="1"/>
  </cols>
  <sheetData>
    <row r="1" spans="1:3">
      <c r="A1" s="29" t="s">
        <v>232</v>
      </c>
      <c r="B1" s="149" t="s">
        <v>233</v>
      </c>
    </row>
    <row r="2" spans="1:3">
      <c r="A2" s="29" t="s">
        <v>234</v>
      </c>
      <c r="B2" s="150" t="s">
        <v>235</v>
      </c>
    </row>
    <row r="3" spans="1:3">
      <c r="A3" s="29" t="s">
        <v>4</v>
      </c>
      <c r="B3" s="150" t="s">
        <v>5</v>
      </c>
    </row>
    <row r="4" spans="1:3">
      <c r="A4" s="29" t="s">
        <v>236</v>
      </c>
      <c r="B4" s="32" t="s">
        <v>2</v>
      </c>
    </row>
    <row r="5" spans="1:3">
      <c r="A5" s="29" t="s">
        <v>237</v>
      </c>
      <c r="B5" s="32">
        <v>231100</v>
      </c>
    </row>
    <row r="6" spans="1:3">
      <c r="A6" s="29" t="s">
        <v>238</v>
      </c>
      <c r="B6" s="150" t="s">
        <v>239</v>
      </c>
    </row>
    <row r="7" spans="1:3">
      <c r="A7" s="29" t="s">
        <v>240</v>
      </c>
      <c r="B7" s="32">
        <v>233108</v>
      </c>
    </row>
    <row r="10" spans="1:3">
      <c r="A10" s="151" t="s">
        <v>241</v>
      </c>
      <c r="B10" s="152" t="s">
        <v>242</v>
      </c>
      <c r="C10" s="151" t="s">
        <v>243</v>
      </c>
    </row>
    <row r="11" spans="1:3" ht="15.75" customHeight="1">
      <c r="A11" s="153" t="s">
        <v>244</v>
      </c>
      <c r="B11" s="154" t="s">
        <v>233</v>
      </c>
      <c r="C11" s="155" t="s">
        <v>245</v>
      </c>
    </row>
    <row r="12" spans="1:3" ht="15.75" customHeight="1">
      <c r="A12" s="153" t="s">
        <v>246</v>
      </c>
      <c r="B12" s="154" t="s">
        <v>233</v>
      </c>
      <c r="C12" s="155" t="s">
        <v>247</v>
      </c>
    </row>
    <row r="13" spans="1:3" ht="113.25">
      <c r="A13" s="156" t="s">
        <v>248</v>
      </c>
      <c r="B13" s="154" t="s">
        <v>233</v>
      </c>
      <c r="C13" s="157" t="s">
        <v>249</v>
      </c>
    </row>
    <row r="14" spans="1:3" ht="81">
      <c r="A14" s="156" t="s">
        <v>250</v>
      </c>
      <c r="B14" s="154" t="s">
        <v>233</v>
      </c>
      <c r="C14" s="157" t="s">
        <v>251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MARCELA</dc:creator>
  <cp:keywords/>
  <dc:description/>
  <cp:lastModifiedBy>Gestores Virtuales</cp:lastModifiedBy>
  <cp:revision/>
  <dcterms:created xsi:type="dcterms:W3CDTF">2021-11-24T20:53:13Z</dcterms:created>
  <dcterms:modified xsi:type="dcterms:W3CDTF">2024-11-27T16:02:02Z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c111285-cafa-4fc9-8a9a-bd902089b24f_Enabled">
    <vt:lpwstr>true</vt:lpwstr>
  </property>
  <property fmtid="{D5CDD505-2E9C-101B-9397-08002B2CF9AE}" pid="3" name="MSIP_Label_fc111285-cafa-4fc9-8a9a-bd902089b24f_SetDate">
    <vt:lpwstr>2024-03-13T19:38:29Z</vt:lpwstr>
  </property>
  <property fmtid="{D5CDD505-2E9C-101B-9397-08002B2CF9AE}" pid="4" name="MSIP_Label_fc111285-cafa-4fc9-8a9a-bd902089b24f_Method">
    <vt:lpwstr>Privileged</vt:lpwstr>
  </property>
  <property fmtid="{D5CDD505-2E9C-101B-9397-08002B2CF9AE}" pid="5" name="MSIP_Label_fc111285-cafa-4fc9-8a9a-bd902089b24f_Name">
    <vt:lpwstr>Public</vt:lpwstr>
  </property>
  <property fmtid="{D5CDD505-2E9C-101B-9397-08002B2CF9AE}" pid="6" name="MSIP_Label_fc111285-cafa-4fc9-8a9a-bd902089b24f_SiteId">
    <vt:lpwstr>cbc2c381-2f2e-4d93-91d1-506c9316ace7</vt:lpwstr>
  </property>
  <property fmtid="{D5CDD505-2E9C-101B-9397-08002B2CF9AE}" pid="7" name="MSIP_Label_fc111285-cafa-4fc9-8a9a-bd902089b24f_ActionId">
    <vt:lpwstr>6f6e771a-a99e-427f-bff0-cc4a19b44044</vt:lpwstr>
  </property>
  <property fmtid="{D5CDD505-2E9C-101B-9397-08002B2CF9AE}" pid="8" name="MSIP_Label_fc111285-cafa-4fc9-8a9a-bd902089b24f_ContentBits">
    <vt:lpwstr>0</vt:lpwstr>
  </property>
</Properties>
</file>