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06"/>
  <workbookPr showInkAnnotation="0" autoCompressPictures="0"/>
  <mc:AlternateContent xmlns:mc="http://schemas.openxmlformats.org/markup-compatibility/2006">
    <mc:Choice Requires="x15">
      <x15ac:absPath xmlns:x15ac="http://schemas.microsoft.com/office/spreadsheetml/2010/11/ac" url="C:\Users\EDNA 1\Downloads\"/>
    </mc:Choice>
  </mc:AlternateContent>
  <xr:revisionPtr revIDLastSave="1" documentId="11_153FF1E4C47D1C098363C237666CB65923331BEE" xr6:coauthVersionLast="47" xr6:coauthVersionMax="47" xr10:uidLastSave="{5F7EA05E-E8B3-4418-BC64-2FDBE58D0480}"/>
  <bookViews>
    <workbookView xWindow="0" yWindow="0" windowWidth="23040" windowHeight="8532" tabRatio="500" firstSheet="1" activeTab="1" xr2:uid="{00000000-000D-0000-FFFF-FFFF00000000}"/>
  </bookViews>
  <sheets>
    <sheet name="DISTRIBUCIÓN HORAS" sheetId="1" r:id="rId1"/>
    <sheet name="HORARIOS" sheetId="5" r:id="rId2"/>
    <sheet name="HORAS X COMPETENCIA X FASE" sheetId="6" r:id="rId3"/>
    <sheet name="Hoja1" sheetId="7" r:id="rId4"/>
  </sheets>
  <definedNames>
    <definedName name="_xlnm.Print_Area" localSheetId="0">'DISTRIBUCIÓN HORAS'!$A$1:$AY$79</definedName>
    <definedName name="_xlnm.Print_Titles" localSheetId="0">'DISTRIBUCIÓN HORAS'!$A:$C,'DISTRIBUCIÓN HORAS'!$1:$5</definedName>
    <definedName name="_xlnm.Print_Titles" localSheetId="2">'HORAS X COMPETENCIA X FASE'!$A:$A,'HORAS X COMPETENCIA X FASE'!$1:$6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J74" i="1" l="1"/>
  <c r="AL74" i="1"/>
  <c r="AN74" i="1"/>
  <c r="AP74" i="1"/>
  <c r="AR74" i="1"/>
  <c r="AH74" i="1"/>
  <c r="AF43" i="1"/>
  <c r="O53" i="1"/>
  <c r="Q53" i="1"/>
  <c r="S53" i="1"/>
  <c r="U53" i="1"/>
  <c r="W53" i="1"/>
  <c r="Y53" i="1"/>
  <c r="AA53" i="1"/>
  <c r="AC53" i="1"/>
  <c r="AE53" i="1"/>
  <c r="M53" i="1"/>
  <c r="N30" i="1"/>
  <c r="P30" i="1"/>
  <c r="R30" i="1"/>
  <c r="T30" i="1"/>
  <c r="V30" i="1"/>
  <c r="X30" i="1"/>
  <c r="Z30" i="1"/>
  <c r="AB30" i="1"/>
  <c r="AD30" i="1"/>
  <c r="AF30" i="1"/>
  <c r="G31" i="1"/>
  <c r="H31" i="1" s="1"/>
  <c r="N31" i="1"/>
  <c r="P31" i="1"/>
  <c r="R31" i="1"/>
  <c r="T31" i="1"/>
  <c r="V31" i="1"/>
  <c r="X31" i="1"/>
  <c r="Z31" i="1"/>
  <c r="AB31" i="1"/>
  <c r="AD31" i="1"/>
  <c r="AF31" i="1"/>
  <c r="E74" i="1"/>
  <c r="AG30" i="1" l="1"/>
  <c r="AG31" i="1"/>
  <c r="AF18" i="1" l="1"/>
  <c r="AD18" i="1"/>
  <c r="AB18" i="1"/>
  <c r="Z18" i="1"/>
  <c r="X18" i="1"/>
  <c r="V18" i="1"/>
  <c r="T18" i="1"/>
  <c r="R18" i="1"/>
  <c r="P18" i="1"/>
  <c r="N18" i="1"/>
  <c r="AX78" i="1"/>
  <c r="AV78" i="1"/>
  <c r="AX77" i="1"/>
  <c r="AV77" i="1"/>
  <c r="AX76" i="1"/>
  <c r="AV76" i="1"/>
  <c r="AX75" i="1"/>
  <c r="AV75" i="1"/>
  <c r="AY76" i="1" l="1"/>
  <c r="AY75" i="1"/>
  <c r="AY78" i="1"/>
  <c r="AY77" i="1"/>
  <c r="AG18" i="1"/>
  <c r="K20" i="6"/>
  <c r="H6" i="1" l="1"/>
  <c r="H9" i="1"/>
  <c r="H8" i="1"/>
  <c r="H7" i="1"/>
  <c r="J15" i="1" l="1"/>
  <c r="H18" i="1"/>
  <c r="AF21" i="1"/>
  <c r="AD21" i="1"/>
  <c r="AB21" i="1"/>
  <c r="Z21" i="1"/>
  <c r="X21" i="1"/>
  <c r="V21" i="1"/>
  <c r="T21" i="1"/>
  <c r="R21" i="1"/>
  <c r="P21" i="1"/>
  <c r="N21" i="1"/>
  <c r="G21" i="1"/>
  <c r="H21" i="1"/>
  <c r="AF24" i="1"/>
  <c r="AD24" i="1"/>
  <c r="AB24" i="1"/>
  <c r="Z24" i="1"/>
  <c r="X24" i="1"/>
  <c r="V24" i="1"/>
  <c r="T24" i="1"/>
  <c r="R24" i="1"/>
  <c r="P24" i="1"/>
  <c r="N24" i="1"/>
  <c r="H24" i="1"/>
  <c r="AF26" i="1"/>
  <c r="AD26" i="1"/>
  <c r="AB26" i="1"/>
  <c r="Z26" i="1"/>
  <c r="X26" i="1"/>
  <c r="V26" i="1"/>
  <c r="T26" i="1"/>
  <c r="R26" i="1"/>
  <c r="P26" i="1"/>
  <c r="N26" i="1"/>
  <c r="H26" i="1"/>
  <c r="AF36" i="1"/>
  <c r="AD36" i="1"/>
  <c r="AB36" i="1"/>
  <c r="Z36" i="1"/>
  <c r="X36" i="1"/>
  <c r="V36" i="1"/>
  <c r="T36" i="1"/>
  <c r="R36" i="1"/>
  <c r="P36" i="1"/>
  <c r="N36" i="1"/>
  <c r="G36" i="1"/>
  <c r="H36" i="1"/>
  <c r="AF38" i="1"/>
  <c r="AD38" i="1"/>
  <c r="AB38" i="1"/>
  <c r="Z38" i="1"/>
  <c r="X38" i="1"/>
  <c r="V38" i="1"/>
  <c r="T38" i="1"/>
  <c r="R38" i="1"/>
  <c r="P38" i="1"/>
  <c r="N38" i="1"/>
  <c r="H38" i="1"/>
  <c r="AD43" i="1"/>
  <c r="AB43" i="1"/>
  <c r="Z43" i="1"/>
  <c r="X43" i="1"/>
  <c r="V43" i="1"/>
  <c r="T43" i="1"/>
  <c r="R43" i="1"/>
  <c r="P43" i="1"/>
  <c r="N43" i="1"/>
  <c r="H43" i="1"/>
  <c r="AF49" i="1"/>
  <c r="AD49" i="1"/>
  <c r="AB49" i="1"/>
  <c r="Z49" i="1"/>
  <c r="X49" i="1"/>
  <c r="V49" i="1"/>
  <c r="T49" i="1"/>
  <c r="R49" i="1"/>
  <c r="P49" i="1"/>
  <c r="N49" i="1"/>
  <c r="H49" i="1"/>
  <c r="AI68" i="1"/>
  <c r="AK68" i="1"/>
  <c r="AM68" i="1"/>
  <c r="AO68" i="1"/>
  <c r="AQ68" i="1"/>
  <c r="AS68" i="1"/>
  <c r="H68" i="1"/>
  <c r="AI64" i="1"/>
  <c r="AK64" i="1"/>
  <c r="AM64" i="1"/>
  <c r="AO64" i="1"/>
  <c r="AQ64" i="1"/>
  <c r="AS64" i="1"/>
  <c r="G64" i="1"/>
  <c r="H64" i="1" s="1"/>
  <c r="AI61" i="1"/>
  <c r="AK61" i="1"/>
  <c r="AM61" i="1"/>
  <c r="AO61" i="1"/>
  <c r="AQ61" i="1"/>
  <c r="AS61" i="1"/>
  <c r="G61" i="1"/>
  <c r="H61" i="1" s="1"/>
  <c r="AI59" i="1"/>
  <c r="AK59" i="1"/>
  <c r="AM59" i="1"/>
  <c r="AO59" i="1"/>
  <c r="AQ59" i="1"/>
  <c r="AS59" i="1"/>
  <c r="G59" i="1"/>
  <c r="H59" i="1" s="1"/>
  <c r="AI71" i="1"/>
  <c r="AK71" i="1"/>
  <c r="AM71" i="1"/>
  <c r="AO71" i="1"/>
  <c r="AQ71" i="1"/>
  <c r="AS71" i="1"/>
  <c r="H71" i="1"/>
  <c r="K14" i="1"/>
  <c r="L14" i="1" s="1"/>
  <c r="H14" i="1"/>
  <c r="K7" i="6"/>
  <c r="BI82" i="1"/>
  <c r="BG81" i="1"/>
  <c r="BI81" i="1" s="1"/>
  <c r="BI83" i="1" s="1"/>
  <c r="AF29" i="1"/>
  <c r="AD29" i="1"/>
  <c r="AB29" i="1"/>
  <c r="Z29" i="1"/>
  <c r="X29" i="1"/>
  <c r="V29" i="1"/>
  <c r="T29" i="1"/>
  <c r="R29" i="1"/>
  <c r="P29" i="1"/>
  <c r="N29" i="1"/>
  <c r="Z32" i="1"/>
  <c r="AF32" i="1"/>
  <c r="AD32" i="1"/>
  <c r="AB32" i="1"/>
  <c r="X32" i="1"/>
  <c r="V32" i="1"/>
  <c r="T32" i="1"/>
  <c r="R32" i="1"/>
  <c r="P32" i="1"/>
  <c r="N32" i="1"/>
  <c r="AF35" i="1"/>
  <c r="AD35" i="1"/>
  <c r="AB35" i="1"/>
  <c r="Z35" i="1"/>
  <c r="X35" i="1"/>
  <c r="V35" i="1"/>
  <c r="T35" i="1"/>
  <c r="R35" i="1"/>
  <c r="P35" i="1"/>
  <c r="N35" i="1"/>
  <c r="AF16" i="1"/>
  <c r="AD16" i="1"/>
  <c r="AB16" i="1"/>
  <c r="Z16" i="1"/>
  <c r="X16" i="1"/>
  <c r="V16" i="1"/>
  <c r="T16" i="1"/>
  <c r="R16" i="1"/>
  <c r="P16" i="1"/>
  <c r="N16" i="1"/>
  <c r="AQ55" i="1"/>
  <c r="AM55" i="1"/>
  <c r="AS55" i="1"/>
  <c r="AI55" i="1"/>
  <c r="AK55" i="1"/>
  <c r="AO55" i="1"/>
  <c r="AQ56" i="1"/>
  <c r="AS56" i="1"/>
  <c r="AI56" i="1"/>
  <c r="AK56" i="1"/>
  <c r="AM56" i="1"/>
  <c r="AO56" i="1"/>
  <c r="AQ67" i="1"/>
  <c r="AS67" i="1"/>
  <c r="AI67" i="1"/>
  <c r="AK67" i="1"/>
  <c r="AM67" i="1"/>
  <c r="AO67" i="1"/>
  <c r="AQ54" i="1"/>
  <c r="AS54" i="1"/>
  <c r="AI54" i="1"/>
  <c r="AK54" i="1"/>
  <c r="AM54" i="1"/>
  <c r="AO54" i="1"/>
  <c r="H77" i="1"/>
  <c r="H78" i="1"/>
  <c r="G76" i="1"/>
  <c r="G75" i="1"/>
  <c r="H75" i="1" s="1"/>
  <c r="G67" i="1"/>
  <c r="H67" i="1" s="1"/>
  <c r="G56" i="1"/>
  <c r="H56" i="1" s="1"/>
  <c r="G55" i="1"/>
  <c r="G54" i="1"/>
  <c r="H54" i="1" s="1"/>
  <c r="B80" i="1"/>
  <c r="I53" i="1"/>
  <c r="G35" i="1"/>
  <c r="H35" i="1"/>
  <c r="G32" i="1"/>
  <c r="H32" i="1"/>
  <c r="G29" i="1"/>
  <c r="K13" i="1"/>
  <c r="L13" i="1" s="1"/>
  <c r="K12" i="1"/>
  <c r="L12" i="1" s="1"/>
  <c r="K11" i="1"/>
  <c r="AY79" i="1"/>
  <c r="C23" i="6"/>
  <c r="K8" i="6"/>
  <c r="K9" i="6"/>
  <c r="K10" i="6"/>
  <c r="K11" i="6"/>
  <c r="K12" i="6"/>
  <c r="K13" i="6"/>
  <c r="K14" i="6"/>
  <c r="K15" i="6"/>
  <c r="K16" i="6"/>
  <c r="K17" i="6"/>
  <c r="K18" i="6"/>
  <c r="K19" i="6"/>
  <c r="K21" i="6"/>
  <c r="K22" i="6"/>
  <c r="F23" i="6"/>
  <c r="G23" i="6"/>
  <c r="H23" i="6"/>
  <c r="I23" i="6"/>
  <c r="J23" i="6"/>
  <c r="E23" i="6"/>
  <c r="B23" i="6"/>
  <c r="D22" i="6"/>
  <c r="D21" i="6"/>
  <c r="D19" i="6"/>
  <c r="D18" i="6"/>
  <c r="D17" i="6"/>
  <c r="D16" i="6"/>
  <c r="D15" i="6"/>
  <c r="D14" i="6"/>
  <c r="D13" i="6"/>
  <c r="D12" i="6"/>
  <c r="D11" i="6"/>
  <c r="D10" i="6"/>
  <c r="D9" i="6"/>
  <c r="D8" i="6"/>
  <c r="D7" i="6"/>
  <c r="AW79" i="1"/>
  <c r="AU79" i="1"/>
  <c r="H11" i="1"/>
  <c r="H12" i="1"/>
  <c r="H13" i="1"/>
  <c r="H16" i="1"/>
  <c r="H29" i="1"/>
  <c r="H55" i="1"/>
  <c r="H76" i="1"/>
  <c r="E79" i="1"/>
  <c r="H79" i="1" l="1"/>
  <c r="T53" i="1"/>
  <c r="N53" i="1"/>
  <c r="AM74" i="1"/>
  <c r="X53" i="1"/>
  <c r="H15" i="1"/>
  <c r="AI74" i="1"/>
  <c r="R53" i="1"/>
  <c r="AO74" i="1"/>
  <c r="AK74" i="1"/>
  <c r="AQ74" i="1"/>
  <c r="AS74" i="1"/>
  <c r="AF53" i="1"/>
  <c r="AD53" i="1"/>
  <c r="AB53" i="1"/>
  <c r="V53" i="1"/>
  <c r="Z53" i="1"/>
  <c r="P53" i="1"/>
  <c r="AT67" i="1"/>
  <c r="AG35" i="1"/>
  <c r="AT55" i="1"/>
  <c r="AT54" i="1"/>
  <c r="AG29" i="1"/>
  <c r="AT71" i="1"/>
  <c r="AT68" i="1"/>
  <c r="AT64" i="1"/>
  <c r="AT61" i="1"/>
  <c r="AT59" i="1"/>
  <c r="AG49" i="1"/>
  <c r="AG43" i="1"/>
  <c r="AG38" i="1"/>
  <c r="AG36" i="1"/>
  <c r="AG32" i="1"/>
  <c r="AG26" i="1"/>
  <c r="AG24" i="1"/>
  <c r="AG21" i="1"/>
  <c r="K23" i="6"/>
  <c r="AV79" i="1"/>
  <c r="AT56" i="1"/>
  <c r="AG16" i="1"/>
  <c r="AX79" i="1"/>
  <c r="L15" i="1"/>
  <c r="K15" i="1"/>
  <c r="AG53" i="1" l="1"/>
  <c r="AT74" i="1"/>
</calcChain>
</file>

<file path=xl/sharedStrings.xml><?xml version="1.0" encoding="utf-8"?>
<sst xmlns="http://schemas.openxmlformats.org/spreadsheetml/2006/main" count="854" uniqueCount="181">
  <si>
    <t>TECNÓLOGO EN GESTIÓN DE MERCADOS</t>
  </si>
  <si>
    <t>No. Semanas al mes</t>
  </si>
  <si>
    <t xml:space="preserve"> </t>
  </si>
  <si>
    <t>FASES</t>
  </si>
  <si>
    <t>DURACIÓN MESES FASE</t>
  </si>
  <si>
    <t>COMPETENCIAS</t>
  </si>
  <si>
    <t>Resultados de Aprendizaje</t>
  </si>
  <si>
    <t>Resultados de Aprendizaje por Competencia en cada fase</t>
  </si>
  <si>
    <t>Resultados de Aprendizaje total por competencia</t>
  </si>
  <si>
    <t>Horas x Resultado de Aprendizaje</t>
  </si>
  <si>
    <t>Horas por competencia en esta fase</t>
  </si>
  <si>
    <t>Inducción 2 semanas</t>
  </si>
  <si>
    <t>ANÁLISIS</t>
  </si>
  <si>
    <t>PLANEACIÓN</t>
  </si>
  <si>
    <t>EJECUCIÓN</t>
  </si>
  <si>
    <t>EVALUACIÓN</t>
  </si>
  <si>
    <t>Mes 1</t>
  </si>
  <si>
    <t>Total Horas Análisis</t>
  </si>
  <si>
    <t>Mes 2</t>
  </si>
  <si>
    <t>Mes 3</t>
  </si>
  <si>
    <t>Mes 4</t>
  </si>
  <si>
    <t>Mes 5</t>
  </si>
  <si>
    <t>Mes 6</t>
  </si>
  <si>
    <t>Mes 7</t>
  </si>
  <si>
    <t>Mes 8</t>
  </si>
  <si>
    <t>Mes 9</t>
  </si>
  <si>
    <t>Mes 9
 (2 semanas)</t>
  </si>
  <si>
    <t>Total Horas Planeación</t>
  </si>
  <si>
    <t>Total Horas Ejecución</t>
  </si>
  <si>
    <t>Total Horas Evaluación</t>
  </si>
  <si>
    <t>H/S</t>
  </si>
  <si>
    <t>H/M</t>
  </si>
  <si>
    <t>INDUCCIÓN</t>
  </si>
  <si>
    <t>Transversal 1 -240201500 - Promover
24020150010 RA-Reconocer el rol de los participantes en el proceso formativo, el papel de los ambientes de aprendizaje</t>
  </si>
  <si>
    <t>51449 - RECONOCER EL ROL DE LOS PARTICIPANTES EN EL PROCESO FORMATIVO, EL PAPEL DE LOS AMBIENTES DE APRENDIZAJE Y LA METODOLOGÍA DE FORMACIÓN, DE ACUERDO CON LA DINÁMICA ORGANIZACIONAL DEL SENA</t>
  </si>
  <si>
    <t>Transversal 1 -240201500 - Promover
24020150012 RA-Gestionar la Información de acuerdo con procedimienots</t>
  </si>
  <si>
    <t>51452 - GESTIONAR LA INFORMACIÓN DE ACUERDO CON LOS PROCEDIMIENTOS ESTABLECIDOS Y CON LAS TECNOLOGÍAS DE LA INFORMACIÓN Y LA COMUNICACIÓN DISPONIBLES.</t>
  </si>
  <si>
    <t>Transversal 1 -240201500 - Promover 
24020150013 RA-Identificar las oportunidades que el SENA ofrece</t>
  </si>
  <si>
    <t>51450 - IDENTIFICAR LAS OPORTUNIDADES QUE EL SENA OFRECE EN EL MARCO DE LA FORMACIÓN PROFESIONAL DE ACUERDO CON EL CONTEXTO NACIONAL E INTERNACIONAL.</t>
  </si>
  <si>
    <t>Transversal 1 -240201500 - Promover 
24020150014 RA-Concertar alternativas y acciones de formación para el desarrollo de las competencias del programa</t>
  </si>
  <si>
    <t>51442 - CONCERTAR ALTERNATIVAS Y ACCIONES DE FORMACIÓN PARA EL DESARROLLO DE LAS COMPETENCIAS DEL PROGRAMA FORMACIÓN, CON BASE EN LA POLÍTICA INSTITUCIONAL.</t>
  </si>
  <si>
    <t>Total</t>
  </si>
  <si>
    <t>CT9 - 260101018 - Implementar el sistema de información de mercados de acuerdo con las necesidades de información de las subáreas y los objetivos de la empresa.</t>
  </si>
  <si>
    <t>51465 - RECOLECTAR Y CLASIFICAR
INFORMACIÓN CON VERACIDAD, FIDEDIGNIDAD
DE LAS FUENTES, DE ACUERDO CON LOS
PARÁMETROS ESTABLECIDOS EN LA
PLANEACIÓN ESTRATÉGICA DE LA</t>
  </si>
  <si>
    <t>CT8 - 260101016 -  Planear actividades de mercadeo que respondan a las necesidades y expectativas de los clientes y a los objetivos de la empresa</t>
  </si>
  <si>
    <t>51471 - DIAGNOSTICAR EL COMPORTAMIENTO
DEL MERCADO, GARANTIZANDO LA UTILIZACIÓN
DE FUENTES CONFIABLES Y FIDEDIGNAS DE LA
INVESTIGACIÓN, SEGÚN POLÍTICAS DE LA
EMPRESA.</t>
  </si>
  <si>
    <t>Transversal 1 -240201500 - Promover la interacción idónea consigo mismo, con el demás</t>
  </si>
  <si>
    <t>51448 - GENERAR HÁBITOS SALUDABLES EN SU
ESTILO DE VIDA PARA GARANTIZAR LA
PREVENCIÓN DE RIESGOS OCUPACIONALES DE
ACUERDO CON EL DIAGNÓSTICO DE SU
CONDICIÓN FÍSICA INDIVIDUAL Y LA
NATURALEZA Y COMPLEJIDAD DE SU
DESEMPEÑO LABORAL.</t>
  </si>
  <si>
    <t>Transversal 2 - 240201501 - Comprender Textos en inglés</t>
  </si>
  <si>
    <t>51455 - COMPRENDER FRASES Y VOCABULARIO
HABITUAL SOBRE TEMAS DE INTERÉS
PERSONAL Y TEMAS TÉCNICOS</t>
  </si>
  <si>
    <t>CT13 - 260101032 - Diseñar el proyecto de la investigación de mercados de acuerdo con los objetivos y metas de la investigación</t>
  </si>
  <si>
    <t>51467 - DEFINIR EL OBJETIVO DE
INVESTIGACIÓN DE MERCADOS SEGÚN LA
FORMULACIÓN DEL PROBLEMA DE INVESTIGACION CIENTIFICA</t>
  </si>
  <si>
    <t>51468 - SELECCIONAR EL MÉTODO DE
INVESTIGACIÓN QUE GENERE RESULTADOS
ESPERADOS PARA LA TRANSFORMACIÓN DEL
CONTEXTO SOCIAL, SEGÚN EL TIPO DE
INVESTIGACIÓN Y LOS OBJETIVOS
FORMULADOS EN EL PROYECTO</t>
  </si>
  <si>
    <t>CT3 - 260101001 - Proyectar el mercado de acuerdo con el tipo de producto o servicio y características de los consumidores y usuarios</t>
  </si>
  <si>
    <t>51487 - APLICAR ESTRATEGIAS PARA LA
FIJACIÓN DE PRECIOS DE LOS PRODUCTOS Y LOS SERVICIOS CONSIDERANDO EL COMPARTAMIENTO DEL MERCADO, SEGÚN LOS TIPOS DE MERCADO Y DE PRODUCTOS, APLICANDO METODOS DE FIJACION Y DE PRECIOS</t>
  </si>
  <si>
    <t>51488 - DETERMINAR NICHOS DE MERCADO DE
ACUERDO CON TIPOS DE PRODUCTO Y
POBLACIÓN ESTABLECIDOS EN EL PLAN DE
SEGMENTACIÓN.</t>
  </si>
  <si>
    <t>51489 - DETERMINAR LA OFERTA Y LA DEMANDA
DEL PRODUCTO SEGÚN POLÍTICA
EMPRESARIAL.</t>
  </si>
  <si>
    <t>CT7 - 260101014 -Diseñar prototipos de productos y/o servicios que satisfagan las necesidades y requerimientos de los clientes y cumplan la normatividad legal vigente.</t>
  </si>
  <si>
    <t>51499 - DESARROLLAR EL NOMBRE Y LA MARCA
DEL PRODUCTO O SERVICIO TENIENDO EN
CUENTA SUS CARACTERÍSTICAS Y LOS
RESULTADOS DE LA INVESTIGACIÓN.</t>
  </si>
  <si>
    <t>51501 - DEFINIR LAS ESPECIFICACIONES DEL
PRODUCTO O SERVICIO DE ACUERDO CON LOS
RESULTADOS DEL ESTUDIO DE FACTIBILIDAD Y
EL MERCADO DEFINIDO.</t>
  </si>
  <si>
    <t>51500 - ESTABLECER PARÁMETROS PARA EL
DISEÑO DEL EMPAQUE Y ENVASES DEL
PRODUCTO O SERVICIO DE ACUERDO CON LAS
CARACTERÍSTICAS DEL MISMO.</t>
  </si>
  <si>
    <t>51464 - MANTENER ACTUALIZADA LA BASE DE
DATOS A PARTIR DE LA EVALUACIÓN DE LOS
INFORMES DE DIFERENCIAS PRESENTADAS
ENTRE LA INVESTIGACIÓN DE MERCADOS Y LAS
NECESIDADES DE INFORMACIÓN DEL SISTEMA Y
SUBSISTEMAS DE MERCADEO DE LA
ORGANIZACIÓN.</t>
  </si>
  <si>
    <t>51466 - CONSTITUIR EL SISTEMA DE
INFORMACIÓN DE MERCADEO SEGÚN LOS
OBJETIVOS DE LAS ACTIVIDADES DEL PLAN DE
MERCADO</t>
  </si>
  <si>
    <t>51469 - ESTABLECER PROCESO DE EVALUACIÓN
DEL PLAN DE ACCIÓN DE ACUERDO CON LOS
OBJETIVOS DEL PLAN DE MERCADEO.</t>
  </si>
  <si>
    <t>51470 - DISEÑAR INDICADORES Y ESTÁNDARES
DE GESTIÓN DE MERCADEO CONSIDERANDO LA
RELACIÓN COSTO BENEFICIO INTEGRADO, DE
ACUERDO CON OBJETIVOS DE LA EMPRESA.</t>
  </si>
  <si>
    <t>51472 - ESTRUCTURAR ESTRATEGIAS DE
MERCADEO ORIENTADAS A GARANTIZAR
MERCADEO RESPONSABLE, SEGÚN
INDICADORES DE GESTIÓN.</t>
  </si>
  <si>
    <t>CT2 - 210301029 - Analizar los resultados contables y financieros según los criterios de evaluación establecidos por la organización</t>
  </si>
  <si>
    <t>51463 - ANALIZAR LA INFORMACIÓN DE LOS
PROCESOS CONTABLES Y FINANCIEROS, PARA
ASEGURAR VERACIDAD EN LA RELACIÓN COSTO
BENEFICIO DE ACUERDO CON LA POLÍTICA DE
LA ORGANIZACIÓN.</t>
  </si>
  <si>
    <t>CT11 - 260101022 - Identificar los comportamientos del mercado según resultados de la investigación y tendencias del entorno</t>
  </si>
  <si>
    <t>51490 - ESTABLECER EL PRONÓSTICO Y
PRESUPUESTO DE VENTAS DE ACUERDO CON
EL RÉCORD HISTÓRICO DE VENTAS DE LA</t>
  </si>
  <si>
    <t>CT4 - 260101003 -  Implementar las acciones de penetración del producto o servicio en el mercado de acuerdo con la rentabilidad y estrategias de mercadeo.</t>
  </si>
  <si>
    <t>51498 - VALORAR EL CICLO DE VIDA DEL
PRODUCTO O SERVICIO DE ACUERDO CON LAS
CARACTERÍSTICAS DEL CONSUMIDOR Y LAS VARIABLES DEL MERCADO</t>
  </si>
  <si>
    <t>CT12 - 260101024 - Gestionar las superficies en los puntos de venta según estrategias de exhibición</t>
  </si>
  <si>
    <t>51473 - DISEÑAR LA DISTRIBUCIÓN DEL
ESPACIO EN EL ESTABLECIMIENTO SEGÚN LAS
SUPERFICIES Y ESTRATEGIAS DE EXHIBICIÓN.</t>
  </si>
  <si>
    <t>51474 - DISEÑAR EL STAND Y LOS ESPACIOS
DEL EVENTO SIGUIENDO NORMAS DE SALUD
OCUPACIONAL, SEGÚN EL PLAN DE
COMUNICACIÓN Y EL TIPO DE PRODUCTO O
SERVICIO.</t>
  </si>
  <si>
    <t>51475 - PRECISAR EL TIPO DE EXHIBICIÓN EN EL
PUNTO DE VENTA TENIENDO EN CUENTA LAS
NORMAS DE HIGIENE Y SEGURIDAD INDUSTRIAL,
SEGÚN POLÍTICA COMERCIAL DE LA EMPRESA Y
TENDENCIAS DE EXHIBICIÓN DEL MERCADO.</t>
  </si>
  <si>
    <t>CT6 - 260101007 - Manejar contactos comerciales de acuerdo con la actividad de mercadeo</t>
  </si>
  <si>
    <t>51479 - ORGANIZAR LA INFORMACIÓN
RELACIONADA CON EL DESARROLLO DE LOS
EVENTOS FRENTE A LOS RESULTADOS
OBTENIDOS VS. LOS OBJETIVOS
EMPRESARIALES TENIENDO EN CUENTA EL TIPO
DE EVENTO SEGÚN LAS POLÍTICAS DE LA ORGANIZACIÓN</t>
  </si>
  <si>
    <t>CT5 - 260101004 - Desarrollar los canales de Distribución a partir del mercado, idiosincrasia, cultura y necesidad de los clientes</t>
  </si>
  <si>
    <t>51493 - ELEGIR EL SISTEMA DE DISTRIBUCIÓN Y
VENTA APLICANDO TÉCNICAS DE EVALUACIÓN
DE ACUERDO CON EL MERCADO META.</t>
  </si>
  <si>
    <t>51496 - ELEGIR LOS CANALES DE DISTRIBUCIÓN
DE ACUERDO CON LA NATURALEZA DEL
PRODUCTO Y EL SEGMENTO DE MERCADO.</t>
  </si>
  <si>
    <t>51443 - DESARROLLAR PROCESOS
COMUNICATIVOS EFICACES Y ASERTIVOS
DENTRO DE CRITERIOS DE RACIONALIDAD QUE
POSIBILITEN LA CONVIVENCIA, EL
ESTABLECIMIENTO DE ACUERDOS, LA
CONSTRUCCIÓN COLECTIVA DEL
CONOCIMIENTO Y LA RESOLUCIÓN DE
PROBLEMAS DE CARÁCTER PRODUCTIVO Y</t>
  </si>
  <si>
    <t>51444 - GENERAR PROCESOS AUTÓNOMOS Y
DE TRABAJO COLABORATIVO PERMANENTES,
FORTALECIENDO EL EQUILIBRIO DE LOS
COMPONENTES RACIONALES Y EMOCIONALES
ORIENTADOS HACIA EL DESARROLLO HUMANO
INTEGRAL.</t>
  </si>
  <si>
    <t>51445 - ASUMIR ACTITUDES CRÍTICAS ,
ARGUMENTATIVAS Y PROPOSITIVAS EN
FUNCIÓN DE LA RESOLUCIÓN DE PROBLEMAS
DE CARÁCTER PRODUCTIVO Y SOCIAL.</t>
  </si>
  <si>
    <t>51446 - ASUMIR LOS DEBERES Y DERECHOS
CON BASE EN LAS LEYES Y LA NORMATIVA
INSTITUCIONAL EN EL MARCO DE SU PROYECTO
DE VIDA.</t>
  </si>
  <si>
    <t>51454 - ASUMIR RESPONSABLEMENTE LOS
CRITERIOS DE PRESERVACIÓN Y
CONSERVACIÓN DEL MEDIO AMBIENTE Y DE
DESARROLLO SOSTENIBLE, EN EL EJERCICIO DE
SU DESEMPEÑO LABORAL Y SOCIAL.</t>
  </si>
  <si>
    <t>51456 - COMUNICARSE EN TAREAS SENCILLAS Y
HABITUALES QUE REQUIEREN UN INTERCAMBIO
SIMPLE Y DIRECTO DE INFORMACIÓN COTIDIANA
Y TÉCNICA</t>
  </si>
  <si>
    <t>51457 - REALIZAR INTERCAMBIOS SOCIALES Y
PRÁCTICOS MUY BREVES, CON UN
VOCABULARIO SUFICIENTE PARA HACER UNA
EXPOSICIÓN O MANTENER UNA CONVERSACIÓN
SENCILLA SOBRE TEMAS TÉCNICOS</t>
  </si>
  <si>
    <t>51458 - ENCONTRAR INFORMACIÓN ESPECÍFICA
Y PREDECIBLE EN ESCRITOS SENCILLOS Y
COTIDIANOS</t>
  </si>
  <si>
    <t>51459 - COMPRENDER LA IDEA PRINCIPAL EN
AVISOS Y MENSAJES BREVES, CLAROS Y
SENCILLOS EN INGLÉS TÉCNICO</t>
  </si>
  <si>
    <t>51460 - LEER TEXTOS MUY BREVES Y
SENCILLOS EN INGLÉS GENERAL Y TÉCNICO</t>
  </si>
  <si>
    <t>51461 - ENCONTRAR VOCABULARIO Y
EXPRESIONES DE INGLÉS TÉCNICO EN
ANUNCIOS, FOLLETOS, PÁGINAS WEB, ETC</t>
  </si>
  <si>
    <t>Transversal 3 - 240201502 -  Producir Textos en inglés</t>
  </si>
  <si>
    <t>51434 - REPRODUCIR EN INGLÉS FRASES O
ENUNCIADOS SIMPLES QUE PERMITAN
EXPRESAR DE FORMA LENTA IDEAS O CONCEPTOS</t>
  </si>
  <si>
    <t>51435 - COMPRENDER LAS IDEAS PRINCIPALES
DE TEXTOS COMPLEJOS EN INGLÉS QUE
TRATAN DE TEMAS TANTO CONCRETOS COMO
ABSTRACTOS, INCLUSO SI SON DE CARÁCTER
TÉCNICO, SIEMPRE QUE ESTÉN DENTRO DE SU
CAMPO DE ESPECIALIZACIÓN</t>
  </si>
  <si>
    <t>51436 - COMPRENDER UNA AMPLIA VARIEDAD
DE FRASES Y VOCABULARIO EN INGLÉS SOBRE
TEMAS DE INTERÉS PERSONAL Y TEMAS</t>
  </si>
  <si>
    <t>51440 - IDENTIFICAR FORMAS GRAMATICALES
BÁSICAS EN TEXTOS Y DOCUMENTOS
ELEMENTALES ESCRITOS EN INGLÉS</t>
  </si>
  <si>
    <t>51497 - APLICAR PRUEBAS DE MERCADO A
PRODUCTOS O SERVICIOS CON CALIDAD DE
SERVICIO TENIENDO EN CUENTA LAS POLÍTICAS
DE LA EMPRESA</t>
  </si>
  <si>
    <t>51476 - EVALUAR EL IMPACTO DE LA EXHIBICIÓN
SEGÚN EL NIVEL DE SATISFACCIÓN DE LOS
CLIENTES.</t>
  </si>
  <si>
    <t>CT10 - 260101021 -  Negociar productos y servicios según condiciones del mercado y políticas de la empresa</t>
  </si>
  <si>
    <t>51484 - REALIZAR EL PROCESO DE LA VENTA DE
PRODUCTOS Y SERVICIOS SIGUIENDO
PROCEDIMIENTOS PARA NEGOCIAR UN
PRODUCTO O SERVICIO EN UN MERCADO
ESPECÍFICO, CONFORME A LAS POLÍTICAS DE
VENTA Y LOS TÉRMINOS DE NEGOCIACIÓN.</t>
  </si>
  <si>
    <t>51485 - ACORDAR TÉRMINOS DE NEGOCIACIÓN
Y CONDICIONES COMERCIALES, DE ACUERDO
CON LOS PARÁMETROS LEGALES DE
NEGOCIACIÓN Y POLÍTICAS Y PROCEDIMIENTOS
DE LA EMPRESA.</t>
  </si>
  <si>
    <t>51486 - UTILIZAR ESTRATEGIA PARA APOYAR LA
PRESENTACIÓN DE LOS PRODUCTOS O
SERVICIOS SEGÚN PROTOCOLO ESTABLECIDO
POR LA EMPRESA</t>
  </si>
  <si>
    <t>51477 - REALIZAR CONTRATOS FRENTE A LOS
REQUERIMIENTOS DEL EVENTO CON
PERTENENCIA Y DE ACUERDO CON LA REVISIÓN
DEL CUMPLIMIENTO DE LOS TÉRMINOS DE
NEGOCIACIÓN, EL PRESUPUESTO Y LAS
NORMAS LEGALES.</t>
  </si>
  <si>
    <t>51478 - MANEJAR LAS RELACIONES PÚBLICAS
CON LOS DIFERENTES ACTORES QUE
INTERVIENEN EN EL EVENTO, CON RESPETO
POR OTRO Y SEGÚN EL PROGRAMA DE
PUBLICIDAD Y PROMOCIÓN DE LA EMPRESA.</t>
  </si>
  <si>
    <t>CT1 - 210101005 - Dirigir el talento humano según necesidades de la organización</t>
  </si>
  <si>
    <t>51481 - REALIZAR EL ENTRENAMIENTO Y EL
SEGUIMIENTO DE LA EFECTIVIDAD DEL
DESEMPEÑO DEL TALENTO HUMANO, SEGÚN
PLANES DE MEJORAMIENTO ESTABLECIDOS
POR LA ORGANIZACIÓN.</t>
  </si>
  <si>
    <t>51482 - COORDINAR EL TALENTO HUMANO DE
ACUERDO CON LOS OBJETIVOS, ESTRATEGIAS,
TIEMPOS Y RECURSOS SEGÚN INDICADORES DE
GESTIÓN.</t>
  </si>
  <si>
    <t>51483 - EVALUAR LA GESTIÓN DEL TALENTO
HUMANO SEGÚN NIVELES DE RENDIMIENTO A
PARTIR DE NORMAS Y PROCEDIMIENTOS
ESTABLECIDOS A NIVEL INTERNO Y EXTERNO
SEGÚN INDICADORES DE GESTIÓN.</t>
  </si>
  <si>
    <t>51492 - OPTIMIZAR LA RED GEOGRÁFICA Y
TECNOLÓGICA DE DISTRIBUIDORES, SEGÚN EL
TAMAÑO DEL MERCADO Y LAS NECESIDADES
DEL CLIENTE.</t>
  </si>
  <si>
    <t>51494 - IDENTIFICAR EL COMPORTAMIENTO DE
LAS VARIABLES Y ESTÁNDARES DE GESTIÓN DE
LOS CANALES TENIENDO EN CUENTA LAS
METAS DE VENTAS DE LA EMPRESA.</t>
  </si>
  <si>
    <t>51495 - APLICAR POLÍTICAS Y ESTRATEGIAS DE
DISTRIBUCIÓN TENIENDO EN CUENTA LA
ESTRUCTURACIÓN DEL MERCADO.</t>
  </si>
  <si>
    <t>51491 - MONITOREAR EL COMPORTAMIENTO DE
FACTORES Y VARIABLES QUE INCIDEN EN LA
COMPRA DE LOS DIFERENTES ACTORES CON
RESPONSABILIDAD SOCIAL, DE ACUERDO CON
EL MERCADO.</t>
  </si>
  <si>
    <t>51447 - INTERACTUAR EN LOS CONTEXTOS
PRODUCTIVOS Y SOCIALES EN FUNCIÓN DE LOS
PRINCIPIOS Y VALORES UNIVERSALES.</t>
  </si>
  <si>
    <t>51451 - DESARROLLAR PERMANENTEMENTE
LAS HABILIDADES PSICOMOTRICES Y DE
PENSAMIENTO EN LA EJECUCIÓN DE LOS
PROCESOS DE APRENDIZAJE.</t>
  </si>
  <si>
    <t>51453 - APLICAR TÉCNICAS DE CULTURA FÍSICA
PARA EL MEJORAMIENTO DE SU EXPRESIÓN
CORPORAL, DESEMPEÑO LABORAL SEGÚN LA
NATURALEZA Y COMPLEJIDAD DEL ÁREA
OCUPACIONAL.</t>
  </si>
  <si>
    <t>51433 - BUSCAR DE MANERA SISTEMÁTICA
INFORMACIÓN ESPECÍFICA Y DETALLADA EN
ESCRITOS EN INGLÉS, MAS ESTRUCTURADOS Y
CON MAYOR CONTENIDO TÉCNICO</t>
  </si>
  <si>
    <t>51437 - LEER TEXTOS COMPLEJOS Y CON UN
VOCABULARIO MÁS ESPECÍFICO, EN INGLÉS
GENERAL Y TÉCNICO
BÁSICAS EN TEXTOS Y DOCUMENTOS
ELEMENTALES ESCRITOS EN INGLÉS</t>
  </si>
  <si>
    <t>51439 - ENCONTRAR Y UTILIZAR SIN ESFUERZO
VOCABULARIO Y EXPRESIONES DE INGLÉS
TÉCNICO EN ARTÍCULOS DE REVISTAS, LIBROS
ESPECIALIZADOS, PÁGINAS WEB, ETC</t>
  </si>
  <si>
    <t>51480 - ANALIZAR LOS RESULTADOS DE LA
EVALUACIÓN DE MANERA ECUÁNIME, SEGÚN
POLÍTICAS DE GESTIÓN Y NECESIDADES DE LAS
ÁREAS Y PROCESOS</t>
  </si>
  <si>
    <t>51462 - INVESTIGAR LAS CAUSAS Y
SOLUCIONES A LOS PROBLEMAS CONTABLES Y
FINANCIEROS CON SENTIDO DE PERTENENCIA,
DE ACUERDO CON LAS NORMAS DE CONTROL
INTERNO Y FINANCIERAS</t>
  </si>
  <si>
    <t>51441 - REDIMENSIONAR PERMANENTEMENTE
SU PROYECTO DE VIDA DE ACUERDO CON LAS
CIRCUNSTANCIAS DEL CONTEXTO Y CON VISIÓN
PROSPECTIVA.
CONSIGO MISMO, CON LOS DEMAS Y CON LA
NATURALEZA EN LOS CONTEXTOS LABORAL Y
SOCIAL.</t>
  </si>
  <si>
    <t>51438 - RELACIONARSE CON HABLANTES
NATIVOS EN UN GRADO SUFICIENTE DE FLUIDEZ
Y NATURALIDAD, DE MODO QUE LA
COMUNICACIÓN SE REALICE SIN ESFUERZO POR
PARTE DE LOS INTERLOCUTORES</t>
  </si>
  <si>
    <t>INDUCCIÓN 2 SEMANAS</t>
  </si>
  <si>
    <t>MES 1</t>
  </si>
  <si>
    <t>Franja</t>
  </si>
  <si>
    <t>Lunes</t>
  </si>
  <si>
    <t>Martes</t>
  </si>
  <si>
    <t>Miércoles</t>
  </si>
  <si>
    <t>Jueves</t>
  </si>
  <si>
    <t>Viernes</t>
  </si>
  <si>
    <t>6:00 a 8:00</t>
  </si>
  <si>
    <t>TR1</t>
  </si>
  <si>
    <t>CT9</t>
  </si>
  <si>
    <t>8:00 a 10:00</t>
  </si>
  <si>
    <t>CT8</t>
  </si>
  <si>
    <t>10:00 a 12:00</t>
  </si>
  <si>
    <t>12:00 a 14:00</t>
  </si>
  <si>
    <t>TR2</t>
  </si>
  <si>
    <t>MES 2</t>
  </si>
  <si>
    <t>MES 3</t>
  </si>
  <si>
    <t>CT13</t>
  </si>
  <si>
    <t>CT7</t>
  </si>
  <si>
    <t>CT3</t>
  </si>
  <si>
    <t>CT2</t>
  </si>
  <si>
    <t>CT11</t>
  </si>
  <si>
    <t>CT4</t>
  </si>
  <si>
    <t>CT12</t>
  </si>
  <si>
    <t>CT6</t>
  </si>
  <si>
    <t>CT5</t>
  </si>
  <si>
    <t>TR3</t>
  </si>
  <si>
    <t>MES 4</t>
  </si>
  <si>
    <t>MES 5</t>
  </si>
  <si>
    <t>MES 6</t>
  </si>
  <si>
    <t>MES 7</t>
  </si>
  <si>
    <t>MES 8</t>
  </si>
  <si>
    <t>MES 9</t>
  </si>
  <si>
    <t xml:space="preserve">MES 10 </t>
  </si>
  <si>
    <t>MES 11 (2 SEMANAS)</t>
  </si>
  <si>
    <t>MES 12</t>
  </si>
  <si>
    <t>MES 13</t>
  </si>
  <si>
    <t>CT10</t>
  </si>
  <si>
    <t>CT1</t>
  </si>
  <si>
    <t>MES 14</t>
  </si>
  <si>
    <t>MES 15</t>
  </si>
  <si>
    <t>MES 16</t>
  </si>
  <si>
    <t>MES 17</t>
  </si>
  <si>
    <t>MES 18</t>
  </si>
  <si>
    <t>PROYECCIÓN HORAS POR INSTRUCTOR MENSUAL - TECNÓLOGO EN NGESTIÓN DE MERCADOS</t>
  </si>
  <si>
    <t>No. Resultado de Aprendizaje RA</t>
  </si>
  <si>
    <t>No. Horas por Competencia</t>
  </si>
  <si>
    <t>No. horas por RA</t>
  </si>
  <si>
    <t>No. Horas a programar instructor de cada competencia en cada fase</t>
  </si>
  <si>
    <t>Horas a Ejecutar</t>
  </si>
  <si>
    <t>Inducción</t>
  </si>
  <si>
    <t>Análisis</t>
  </si>
  <si>
    <t>Planeación</t>
  </si>
  <si>
    <t>Ejecución</t>
  </si>
  <si>
    <t>Evaluación</t>
  </si>
  <si>
    <t>Etapa Práctica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</si>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</sst>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b/>
      <sz val="12"/>
      <color theme="1"/>
      <name val="Calibri"/>
      <family val="2"/>
      <scheme val="minor"/>
    </font>
    <font>
      <b/>
      <sz val="12"/>
      <color theme="0"/>
      <name val="Calibri"/>
      <family val="2"/>
      <scheme val="minor"/>
    </font>
    <font>
      <sz val="12"/>
      <color theme="0"/>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12"/>
      <color theme="5" tint="-0.249977111117893"/>
      <name val="Calibri"/>
      <scheme val="minor"/>
    </font>
    <font>
      <sz val="12"/>
      <name val="Calibri"/>
      <scheme val="minor"/>
    </font>
    <font>
      <b/>
      <sz val="14"/>
      <name val="Calibri"/>
      <scheme val="minor"/>
    </font>
    <font>
      <b/>
      <sz val="11"/>
      <name val="Calibri"/>
      <scheme val="minor"/>
    </font>
    <font>
      <b/>
      <sz val="18"/>
      <name val="Calibri"/>
      <scheme val="minor"/>
    </font>
    <font>
      <b/>
      <sz val="12"/>
      <name val="Calibri"/>
      <scheme val="minor"/>
    </font>
    <font>
      <b/>
      <sz val="18"/>
      <color theme="0"/>
      <name val="Calibri"/>
      <scheme val="minor"/>
    </font>
    <font>
      <b/>
      <sz val="11"/>
      <color theme="0"/>
      <name val="Calibri"/>
      <scheme val="minor"/>
    </font>
    <font>
      <b/>
      <sz val="14"/>
      <color theme="0"/>
      <name val="Calibri"/>
      <scheme val="minor"/>
    </font>
    <font>
      <sz val="8"/>
      <name val="Calibri"/>
      <family val="2"/>
      <scheme val="minor"/>
    </font>
    <font>
      <sz val="16"/>
      <color theme="0"/>
      <name val="Calibri"/>
      <scheme val="minor"/>
    </font>
    <font>
      <sz val="10"/>
      <color indexed="8"/>
      <name val="Arial"/>
      <family val="2"/>
    </font>
  </fonts>
  <fills count="6">
    <fill>
      <patternFill patternType="none"/>
    </fill>
    <fill>
      <patternFill patternType="gray125"/>
    </fill>
    <fill>
      <patternFill patternType="solid">
        <fgColor theme="8" tint="-0.249977111117893"/>
        <bgColor indexed="64"/>
      </patternFill>
    </fill>
    <fill>
      <patternFill patternType="solid">
        <fgColor theme="3" tint="-0.249977111117893"/>
        <bgColor indexed="64"/>
      </patternFill>
    </fill>
    <fill>
      <patternFill patternType="solid">
        <fgColor theme="8" tint="-0.249977111117893"/>
        <bgColor rgb="FF000000"/>
      </patternFill>
    </fill>
    <fill>
      <patternFill patternType="solid">
        <fgColor theme="0"/>
        <bgColor indexed="64"/>
      </patternFill>
    </fill>
  </fills>
  <borders count="40">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diagonal/>
    </border>
    <border>
      <left style="thin">
        <color auto="1"/>
      </left>
      <right/>
      <top style="medium">
        <color auto="1"/>
      </top>
      <bottom style="thin">
        <color auto="1"/>
      </bottom>
      <diagonal/>
    </border>
    <border>
      <left style="medium">
        <color auto="1"/>
      </left>
      <right style="medium">
        <color auto="1"/>
      </right>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medium">
        <color auto="1"/>
      </left>
      <right style="medium">
        <color auto="1"/>
      </right>
      <top/>
      <bottom style="medium">
        <color auto="1"/>
      </bottom>
      <diagonal/>
    </border>
    <border>
      <left style="thin">
        <color auto="1"/>
      </left>
      <right style="thin">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right/>
      <top style="thin">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medium">
        <color auto="1"/>
      </top>
      <bottom/>
      <diagonal/>
    </border>
  </borders>
  <cellStyleXfs count="90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19">
    <xf numFmtId="0" fontId="0" fillId="0" borderId="0" xfId="0"/>
    <xf numFmtId="0" fontId="0" fillId="0" borderId="11"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0" fillId="0" borderId="2" xfId="0" applyBorder="1" applyAlignment="1">
      <alignment vertical="center" wrapText="1"/>
    </xf>
    <xf numFmtId="0" fontId="6" fillId="0" borderId="2" xfId="0" applyFont="1" applyBorder="1" applyAlignment="1">
      <alignment vertical="center" wrapText="1"/>
    </xf>
    <xf numFmtId="0" fontId="0" fillId="0" borderId="0" xfId="0" applyAlignment="1">
      <alignment horizontal="center" vertical="center"/>
    </xf>
    <xf numFmtId="0" fontId="0" fillId="0" borderId="11" xfId="0" applyBorder="1" applyAlignment="1">
      <alignment vertical="center"/>
    </xf>
    <xf numFmtId="0" fontId="0" fillId="0" borderId="12" xfId="0" applyBorder="1" applyAlignment="1">
      <alignment horizontal="center" vertical="center"/>
    </xf>
    <xf numFmtId="0" fontId="0" fillId="0" borderId="10" xfId="0"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0" xfId="0" applyFont="1"/>
    <xf numFmtId="0" fontId="8" fillId="0" borderId="0" xfId="0" applyFont="1" applyAlignment="1">
      <alignment vertical="center"/>
    </xf>
    <xf numFmtId="0" fontId="8" fillId="0" borderId="23" xfId="0" applyFont="1" applyBorder="1" applyAlignment="1">
      <alignment horizontal="center" vertical="center"/>
    </xf>
    <xf numFmtId="0" fontId="10" fillId="0" borderId="2" xfId="0" applyFont="1" applyBorder="1" applyAlignment="1">
      <alignment horizontal="center" vertical="center"/>
    </xf>
    <xf numFmtId="0" fontId="2" fillId="2" borderId="2" xfId="0" applyFont="1" applyFill="1" applyBorder="1" applyAlignment="1">
      <alignment horizontal="left" vertical="center"/>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3" fillId="2" borderId="2" xfId="0" applyFont="1" applyFill="1" applyBorder="1" applyAlignment="1">
      <alignment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2" fillId="2" borderId="2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14" xfId="0" applyFont="1" applyBorder="1" applyAlignment="1">
      <alignment horizontal="center" vertical="center"/>
    </xf>
    <xf numFmtId="0" fontId="8" fillId="0" borderId="27" xfId="0" applyFont="1" applyBorder="1" applyAlignment="1">
      <alignment horizontal="center" vertical="center"/>
    </xf>
    <xf numFmtId="0" fontId="2" fillId="3" borderId="11" xfId="0" applyFont="1" applyFill="1" applyBorder="1" applyAlignment="1">
      <alignment horizontal="center" vertical="center"/>
    </xf>
    <xf numFmtId="1" fontId="2" fillId="3" borderId="11" xfId="0" applyNumberFormat="1" applyFont="1" applyFill="1" applyBorder="1" applyAlignment="1">
      <alignment horizontal="center" vertical="center"/>
    </xf>
    <xf numFmtId="0" fontId="0" fillId="0" borderId="23" xfId="0" applyBorder="1" applyAlignment="1">
      <alignment horizontal="center" vertical="center"/>
    </xf>
    <xf numFmtId="0" fontId="3" fillId="2" borderId="11" xfId="0" applyFont="1" applyFill="1" applyBorder="1" applyAlignment="1">
      <alignment horizontal="center"/>
    </xf>
    <xf numFmtId="0" fontId="2" fillId="4" borderId="11" xfId="0" applyFont="1" applyFill="1" applyBorder="1" applyAlignment="1">
      <alignment horizontal="center"/>
    </xf>
    <xf numFmtId="0" fontId="12" fillId="0" borderId="11" xfId="0" applyFont="1" applyBorder="1" applyAlignment="1">
      <alignment horizontal="center" vertical="center"/>
    </xf>
    <xf numFmtId="0" fontId="7" fillId="0" borderId="12" xfId="0" applyFont="1" applyBorder="1" applyAlignment="1">
      <alignment horizontal="center" vertical="center"/>
    </xf>
    <xf numFmtId="0" fontId="3" fillId="0" borderId="12" xfId="0" applyFont="1" applyBorder="1" applyAlignment="1">
      <alignment horizontal="center" vertical="center"/>
    </xf>
    <xf numFmtId="0" fontId="3"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9" fillId="0" borderId="0" xfId="0" applyFont="1" applyAlignment="1">
      <alignment horizontal="center" vertical="center" wrapText="1"/>
    </xf>
    <xf numFmtId="0" fontId="8" fillId="0" borderId="13" xfId="0" applyFont="1" applyBorder="1" applyAlignment="1">
      <alignment horizontal="center" vertical="center"/>
    </xf>
    <xf numFmtId="0" fontId="7" fillId="0" borderId="15" xfId="0" applyFont="1" applyBorder="1" applyAlignment="1">
      <alignment horizontal="center" vertical="center"/>
    </xf>
    <xf numFmtId="0" fontId="3" fillId="0" borderId="0" xfId="0" applyFont="1" applyAlignment="1">
      <alignment vertical="center"/>
    </xf>
    <xf numFmtId="0" fontId="15" fillId="0" borderId="0" xfId="0" applyFont="1" applyAlignment="1">
      <alignment vertical="center"/>
    </xf>
    <xf numFmtId="0" fontId="14" fillId="0" borderId="0" xfId="0" applyFont="1"/>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6" xfId="0" applyFont="1" applyFill="1" applyBorder="1" applyAlignment="1">
      <alignment horizontal="center" vertical="center"/>
    </xf>
    <xf numFmtId="0" fontId="13" fillId="2" borderId="5" xfId="0" applyFont="1" applyFill="1" applyBorder="1" applyAlignment="1">
      <alignment vertical="center"/>
    </xf>
    <xf numFmtId="0" fontId="14" fillId="2" borderId="8" xfId="0" applyFont="1" applyFill="1" applyBorder="1" applyAlignment="1">
      <alignment horizontal="center" vertical="center"/>
    </xf>
    <xf numFmtId="0" fontId="14" fillId="2" borderId="20" xfId="0" applyFont="1" applyFill="1" applyBorder="1" applyAlignment="1">
      <alignment horizontal="center" vertical="center"/>
    </xf>
    <xf numFmtId="0" fontId="17" fillId="2" borderId="20" xfId="0" applyFont="1" applyFill="1" applyBorder="1" applyAlignment="1">
      <alignment vertical="center"/>
    </xf>
    <xf numFmtId="1" fontId="0" fillId="0" borderId="18" xfId="0" applyNumberFormat="1" applyBorder="1" applyAlignment="1">
      <alignment horizontal="center" vertical="center"/>
    </xf>
    <xf numFmtId="1" fontId="0" fillId="0" borderId="2" xfId="0" applyNumberFormat="1" applyBorder="1" applyAlignment="1">
      <alignment horizontal="center" vertical="center"/>
    </xf>
    <xf numFmtId="0" fontId="2" fillId="2" borderId="20" xfId="0" applyFont="1" applyFill="1" applyBorder="1" applyAlignment="1">
      <alignment vertical="center"/>
    </xf>
    <xf numFmtId="1" fontId="2" fillId="2" borderId="20" xfId="0" applyNumberFormat="1" applyFont="1" applyFill="1" applyBorder="1" applyAlignment="1">
      <alignment vertical="center"/>
    </xf>
    <xf numFmtId="1" fontId="8" fillId="0" borderId="0" xfId="0" applyNumberFormat="1" applyFont="1" applyAlignment="1">
      <alignment vertical="center"/>
    </xf>
    <xf numFmtId="0" fontId="8" fillId="0" borderId="13" xfId="0" applyFont="1" applyBorder="1" applyAlignment="1">
      <alignment vertical="center"/>
    </xf>
    <xf numFmtId="0" fontId="8" fillId="0" borderId="10" xfId="0" applyFont="1" applyBorder="1" applyAlignment="1">
      <alignment vertical="center"/>
    </xf>
    <xf numFmtId="0" fontId="10" fillId="0" borderId="18" xfId="0" applyFont="1" applyBorder="1" applyAlignment="1">
      <alignment horizontal="center" vertical="center"/>
    </xf>
    <xf numFmtId="0" fontId="14" fillId="0" borderId="23" xfId="0" applyFont="1" applyBorder="1" applyAlignment="1">
      <alignment horizontal="center" vertical="center"/>
    </xf>
    <xf numFmtId="0" fontId="14" fillId="0" borderId="11" xfId="0" applyFont="1" applyBorder="1" applyAlignment="1">
      <alignment horizontal="center" vertical="center"/>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10" xfId="0" applyFont="1" applyBorder="1" applyAlignment="1">
      <alignment horizontal="center" vertical="center"/>
    </xf>
    <xf numFmtId="0" fontId="15" fillId="2" borderId="31" xfId="0" applyFont="1" applyFill="1" applyBorder="1" applyAlignment="1">
      <alignment vertical="center"/>
    </xf>
    <xf numFmtId="0" fontId="0" fillId="0" borderId="9" xfId="0"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2" fillId="2" borderId="23" xfId="0" applyFont="1" applyFill="1" applyBorder="1" applyAlignment="1">
      <alignment horizontal="center" vertical="center"/>
    </xf>
    <xf numFmtId="0" fontId="15" fillId="2" borderId="17" xfId="0" applyFont="1" applyFill="1" applyBorder="1" applyAlignment="1">
      <alignment horizontal="center" vertical="center"/>
    </xf>
    <xf numFmtId="0" fontId="0" fillId="0" borderId="18" xfId="0" applyBorder="1" applyAlignment="1">
      <alignment vertical="center" wrapText="1"/>
    </xf>
    <xf numFmtId="0" fontId="3" fillId="2" borderId="12" xfId="0" applyFont="1" applyFill="1" applyBorder="1" applyAlignment="1">
      <alignment horizontal="center"/>
    </xf>
    <xf numFmtId="0" fontId="0" fillId="0" borderId="12" xfId="0"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vertical="center"/>
    </xf>
    <xf numFmtId="0" fontId="3" fillId="0" borderId="23" xfId="0" applyFont="1" applyBorder="1" applyAlignment="1">
      <alignment horizontal="center" vertical="center"/>
    </xf>
    <xf numFmtId="0" fontId="2" fillId="2" borderId="26" xfId="0" applyFont="1" applyFill="1" applyBorder="1" applyAlignment="1">
      <alignment horizontal="center" vertical="center"/>
    </xf>
    <xf numFmtId="0" fontId="14" fillId="0" borderId="27" xfId="0" applyFont="1" applyBorder="1" applyAlignment="1">
      <alignment horizontal="center" vertical="center"/>
    </xf>
    <xf numFmtId="0" fontId="14" fillId="0" borderId="14" xfId="0" applyFont="1" applyBorder="1" applyAlignment="1">
      <alignment horizontal="center" vertical="center"/>
    </xf>
    <xf numFmtId="0" fontId="2" fillId="0" borderId="15" xfId="0" applyFont="1" applyBorder="1" applyAlignment="1">
      <alignment horizontal="center" vertical="center" wrapText="1"/>
    </xf>
    <xf numFmtId="0" fontId="2" fillId="0" borderId="35" xfId="0" applyFont="1" applyBorder="1" applyAlignment="1">
      <alignment horizontal="center" vertical="center" wrapText="1"/>
    </xf>
    <xf numFmtId="0" fontId="14" fillId="0" borderId="13" xfId="0" applyFont="1" applyBorder="1" applyAlignment="1">
      <alignment horizontal="center" vertical="center"/>
    </xf>
    <xf numFmtId="0" fontId="2" fillId="2" borderId="9" xfId="0" applyFont="1" applyFill="1" applyBorder="1" applyAlignment="1">
      <alignment horizontal="left" vertical="center"/>
    </xf>
    <xf numFmtId="0" fontId="0" fillId="0" borderId="9" xfId="0" applyBorder="1" applyAlignment="1">
      <alignment vertical="center" wrapText="1"/>
    </xf>
    <xf numFmtId="0" fontId="2" fillId="2" borderId="9" xfId="0" applyFont="1" applyFill="1" applyBorder="1" applyAlignment="1">
      <alignment vertical="center"/>
    </xf>
    <xf numFmtId="0" fontId="3" fillId="2" borderId="9" xfId="0" applyFont="1" applyFill="1" applyBorder="1" applyAlignment="1">
      <alignment vertical="center"/>
    </xf>
    <xf numFmtId="0" fontId="17" fillId="2" borderId="36" xfId="0" applyFont="1" applyFill="1" applyBorder="1" applyAlignment="1">
      <alignment vertical="center"/>
    </xf>
    <xf numFmtId="0" fontId="0" fillId="5" borderId="2" xfId="0" applyFill="1" applyBorder="1" applyAlignment="1">
      <alignment vertical="center" wrapText="1"/>
    </xf>
    <xf numFmtId="0" fontId="18" fillId="5" borderId="11" xfId="0" applyFont="1" applyFill="1" applyBorder="1" applyAlignment="1">
      <alignment horizontal="left" vertical="top" wrapText="1"/>
    </xf>
    <xf numFmtId="0" fontId="6" fillId="5" borderId="2" xfId="0" applyFont="1" applyFill="1" applyBorder="1" applyAlignment="1">
      <alignment vertical="center" wrapText="1"/>
    </xf>
    <xf numFmtId="0" fontId="8" fillId="0" borderId="32" xfId="0" applyFont="1" applyBorder="1" applyAlignment="1">
      <alignment horizontal="center" vertical="center"/>
    </xf>
    <xf numFmtId="0" fontId="0" fillId="5" borderId="9" xfId="0" applyFill="1" applyBorder="1" applyAlignment="1">
      <alignment vertical="center" wrapText="1"/>
    </xf>
    <xf numFmtId="0" fontId="6" fillId="5" borderId="9" xfId="0" applyFont="1" applyFill="1" applyBorder="1" applyAlignment="1">
      <alignment vertical="center" wrapText="1"/>
    </xf>
    <xf numFmtId="0" fontId="0" fillId="5" borderId="11" xfId="0" applyFill="1" applyBorder="1" applyAlignment="1">
      <alignment wrapText="1"/>
    </xf>
    <xf numFmtId="0" fontId="6" fillId="5" borderId="11" xfId="0" applyFont="1" applyFill="1" applyBorder="1" applyAlignment="1">
      <alignment vertical="center" wrapText="1"/>
    </xf>
    <xf numFmtId="0" fontId="0" fillId="5" borderId="0" xfId="0" applyFill="1" applyAlignment="1">
      <alignment wrapText="1"/>
    </xf>
    <xf numFmtId="0" fontId="0" fillId="5" borderId="18" xfId="0" applyFill="1" applyBorder="1" applyAlignment="1">
      <alignment vertical="center" wrapText="1"/>
    </xf>
    <xf numFmtId="0" fontId="0" fillId="5" borderId="18" xfId="0" applyFill="1" applyBorder="1" applyAlignment="1">
      <alignment horizontal="center" vertical="center"/>
    </xf>
    <xf numFmtId="0" fontId="0" fillId="5" borderId="2" xfId="0" applyFill="1" applyBorder="1" applyAlignment="1">
      <alignment horizontal="center" vertical="center"/>
    </xf>
    <xf numFmtId="0" fontId="8" fillId="0" borderId="38" xfId="0" applyFont="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0" fillId="0" borderId="37" xfId="0" applyBorder="1" applyAlignment="1">
      <alignment vertical="center"/>
    </xf>
    <xf numFmtId="0" fontId="0" fillId="0" borderId="18" xfId="0" applyBorder="1" applyAlignment="1">
      <alignment vertical="center"/>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23"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15" fillId="2" borderId="9"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20" xfId="0" applyFont="1" applyFill="1" applyBorder="1" applyAlignment="1">
      <alignment horizontal="center" vertical="center"/>
    </xf>
    <xf numFmtId="0" fontId="0" fillId="5" borderId="37"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18" xfId="0"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11" fillId="0" borderId="0" xfId="0" applyFont="1" applyAlignment="1">
      <alignment horizontal="center" vertical="center"/>
    </xf>
    <xf numFmtId="0" fontId="2" fillId="2" borderId="11"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8" fillId="0" borderId="22" xfId="0" applyFont="1" applyBorder="1" applyAlignment="1">
      <alignment horizontal="center" vertical="center"/>
    </xf>
    <xf numFmtId="0" fontId="8" fillId="0" borderId="18" xfId="0" applyFont="1" applyBorder="1" applyAlignment="1">
      <alignment horizontal="center" vertical="center"/>
    </xf>
    <xf numFmtId="0" fontId="15" fillId="2" borderId="30" xfId="0" applyFont="1" applyFill="1" applyBorder="1" applyAlignment="1">
      <alignment horizontal="center" vertical="center"/>
    </xf>
    <xf numFmtId="0" fontId="15" fillId="2" borderId="22"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2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39" xfId="0" applyFont="1" applyBorder="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center" vertical="center"/>
    </xf>
    <xf numFmtId="0" fontId="0" fillId="0" borderId="38" xfId="0" applyBorder="1" applyAlignment="1">
      <alignment horizontal="center" vertical="center"/>
    </xf>
    <xf numFmtId="0" fontId="0" fillId="0" borderId="32" xfId="0" applyBorder="1" applyAlignment="1">
      <alignment horizontal="center" vertical="center"/>
    </xf>
    <xf numFmtId="0" fontId="0" fillId="0" borderId="13" xfId="0" applyBorder="1" applyAlignment="1">
      <alignment horizontal="center" vertical="center"/>
    </xf>
    <xf numFmtId="0" fontId="8" fillId="0" borderId="32" xfId="0" applyFont="1" applyBorder="1" applyAlignment="1">
      <alignment horizontal="center" vertical="center"/>
    </xf>
    <xf numFmtId="0" fontId="8" fillId="0" borderId="13" xfId="0" applyFont="1" applyBorder="1" applyAlignment="1">
      <alignment horizontal="center" vertical="center"/>
    </xf>
    <xf numFmtId="0" fontId="8" fillId="0" borderId="29" xfId="0" applyFont="1" applyBorder="1" applyAlignment="1">
      <alignment horizontal="center" vertical="center"/>
    </xf>
    <xf numFmtId="0" fontId="8" fillId="0" borderId="14" xfId="0" applyFont="1" applyBorder="1" applyAlignment="1">
      <alignment horizontal="center" vertical="center"/>
    </xf>
    <xf numFmtId="0" fontId="0" fillId="5" borderId="37" xfId="0" applyFill="1" applyBorder="1" applyAlignment="1">
      <alignment horizontal="center" vertical="center"/>
    </xf>
    <xf numFmtId="0" fontId="0" fillId="5" borderId="18" xfId="0" applyFill="1" applyBorder="1" applyAlignment="1">
      <alignment horizontal="center" vertical="center"/>
    </xf>
    <xf numFmtId="0" fontId="14" fillId="2" borderId="4"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5" fillId="2" borderId="24" xfId="0" applyFont="1" applyFill="1" applyBorder="1" applyAlignment="1">
      <alignment horizontal="center" vertical="center"/>
    </xf>
    <xf numFmtId="0" fontId="15" fillId="2" borderId="4" xfId="0" applyFont="1" applyFill="1" applyBorder="1" applyAlignment="1">
      <alignment horizontal="center" vertical="center"/>
    </xf>
    <xf numFmtId="0" fontId="0" fillId="0" borderId="37" xfId="0" applyBorder="1" applyAlignment="1">
      <alignment horizontal="center" vertical="center" wrapText="1"/>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15" fillId="2" borderId="17"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5" xfId="0" applyFont="1" applyFill="1" applyBorder="1" applyAlignment="1">
      <alignment horizontal="center" vertical="center"/>
    </xf>
    <xf numFmtId="0" fontId="0" fillId="0" borderId="37"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8" fillId="0" borderId="37" xfId="0" applyFont="1" applyBorder="1" applyAlignment="1">
      <alignment horizontal="center" vertical="center"/>
    </xf>
    <xf numFmtId="0" fontId="0" fillId="5" borderId="22" xfId="0" applyFill="1" applyBorder="1" applyAlignment="1">
      <alignment horizontal="center" vertical="center"/>
    </xf>
    <xf numFmtId="0" fontId="8" fillId="5" borderId="38"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37"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18" xfId="0" applyFont="1" applyFill="1" applyBorder="1" applyAlignment="1">
      <alignment horizontal="center" vertical="center"/>
    </xf>
    <xf numFmtId="0" fontId="8" fillId="0" borderId="38" xfId="0" applyFont="1" applyBorder="1" applyAlignment="1">
      <alignment horizontal="center" vertical="center"/>
    </xf>
    <xf numFmtId="0" fontId="8" fillId="5" borderId="32" xfId="0" applyFont="1" applyFill="1" applyBorder="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0" fontId="14" fillId="2" borderId="1"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1" fontId="14" fillId="2" borderId="1" xfId="0" applyNumberFormat="1" applyFont="1" applyFill="1" applyBorder="1" applyAlignment="1">
      <alignment horizontal="center" vertical="center" wrapText="1"/>
    </xf>
    <xf numFmtId="1" fontId="14" fillId="2" borderId="20" xfId="0" applyNumberFormat="1" applyFont="1" applyFill="1" applyBorder="1" applyAlignment="1">
      <alignment horizontal="center" vertical="center" wrapText="1"/>
    </xf>
    <xf numFmtId="0" fontId="8" fillId="0" borderId="12" xfId="0" applyFont="1" applyBorder="1" applyAlignment="1">
      <alignment horizontal="center" vertical="center"/>
    </xf>
    <xf numFmtId="0" fontId="14" fillId="2" borderId="1" xfId="0" applyFont="1" applyFill="1" applyBorder="1" applyAlignment="1">
      <alignment horizontal="center" vertical="center"/>
    </xf>
    <xf numFmtId="0" fontId="14" fillId="2" borderId="20" xfId="0" applyFont="1" applyFill="1" applyBorder="1" applyAlignment="1">
      <alignment horizontal="center" vertical="center"/>
    </xf>
  </cellXfs>
  <cellStyles count="905">
    <cellStyle name="Hipervínculo" xfId="67" builtinId="8" hidden="1"/>
    <cellStyle name="Hipervínculo" xfId="71" builtinId="8" hidden="1"/>
    <cellStyle name="Hipervínculo" xfId="75" builtinId="8" hidden="1"/>
    <cellStyle name="Hipervínculo" xfId="79" builtinId="8" hidden="1"/>
    <cellStyle name="Hipervínculo" xfId="83" builtinId="8" hidden="1"/>
    <cellStyle name="Hipervínculo" xfId="87" builtinId="8" hidden="1"/>
    <cellStyle name="Hipervínculo" xfId="91" builtinId="8" hidden="1"/>
    <cellStyle name="Hipervínculo" xfId="95" builtinId="8" hidden="1"/>
    <cellStyle name="Hipervínculo" xfId="99" builtinId="8" hidden="1"/>
    <cellStyle name="Hipervínculo" xfId="103" builtinId="8" hidden="1"/>
    <cellStyle name="Hipervínculo" xfId="107" builtinId="8" hidden="1"/>
    <cellStyle name="Hipervínculo" xfId="111" builtinId="8" hidden="1"/>
    <cellStyle name="Hipervínculo" xfId="115" builtinId="8" hidden="1"/>
    <cellStyle name="Hipervínculo" xfId="119" builtinId="8" hidden="1"/>
    <cellStyle name="Hipervínculo" xfId="123" builtinId="8" hidden="1"/>
    <cellStyle name="Hipervínculo" xfId="127" builtinId="8" hidden="1"/>
    <cellStyle name="Hipervínculo" xfId="131" builtinId="8" hidden="1"/>
    <cellStyle name="Hipervínculo" xfId="135" builtinId="8" hidden="1"/>
    <cellStyle name="Hipervínculo" xfId="139" builtinId="8" hidden="1"/>
    <cellStyle name="Hipervínculo" xfId="143" builtinId="8" hidden="1"/>
    <cellStyle name="Hipervínculo" xfId="147" builtinId="8" hidden="1"/>
    <cellStyle name="Hipervínculo" xfId="151" builtinId="8" hidden="1"/>
    <cellStyle name="Hipervínculo" xfId="155" builtinId="8" hidden="1"/>
    <cellStyle name="Hipervínculo" xfId="159" builtinId="8" hidden="1"/>
    <cellStyle name="Hipervínculo" xfId="163" builtinId="8" hidden="1"/>
    <cellStyle name="Hipervínculo" xfId="167" builtinId="8" hidden="1"/>
    <cellStyle name="Hipervínculo" xfId="171" builtinId="8" hidden="1"/>
    <cellStyle name="Hipervínculo" xfId="175" builtinId="8" hidden="1"/>
    <cellStyle name="Hipervínculo" xfId="179" builtinId="8" hidden="1"/>
    <cellStyle name="Hipervínculo" xfId="183" builtinId="8" hidden="1"/>
    <cellStyle name="Hipervínculo" xfId="187" builtinId="8" hidden="1"/>
    <cellStyle name="Hipervínculo" xfId="191" builtinId="8" hidden="1"/>
    <cellStyle name="Hipervínculo" xfId="195" builtinId="8" hidden="1"/>
    <cellStyle name="Hipervínculo" xfId="199" builtinId="8" hidden="1"/>
    <cellStyle name="Hipervínculo" xfId="203" builtinId="8" hidden="1"/>
    <cellStyle name="Hipervínculo" xfId="207" builtinId="8" hidden="1"/>
    <cellStyle name="Hipervínculo" xfId="211" builtinId="8" hidden="1"/>
    <cellStyle name="Hipervínculo" xfId="215" builtinId="8" hidden="1"/>
    <cellStyle name="Hipervínculo" xfId="219" builtinId="8" hidden="1"/>
    <cellStyle name="Hipervínculo" xfId="223" builtinId="8" hidden="1"/>
    <cellStyle name="Hipervínculo" xfId="227" builtinId="8" hidden="1"/>
    <cellStyle name="Hipervínculo" xfId="231" builtinId="8" hidden="1"/>
    <cellStyle name="Hipervínculo" xfId="235" builtinId="8" hidden="1"/>
    <cellStyle name="Hipervínculo" xfId="239" builtinId="8" hidden="1"/>
    <cellStyle name="Hipervínculo" xfId="243" builtinId="8" hidden="1"/>
    <cellStyle name="Hipervínculo" xfId="247" builtinId="8" hidden="1"/>
    <cellStyle name="Hipervínculo" xfId="251" builtinId="8" hidden="1"/>
    <cellStyle name="Hipervínculo" xfId="255" builtinId="8" hidden="1"/>
    <cellStyle name="Hipervínculo" xfId="259" builtinId="8" hidden="1"/>
    <cellStyle name="Hipervínculo" xfId="263" builtinId="8" hidden="1"/>
    <cellStyle name="Hipervínculo" xfId="267" builtinId="8" hidden="1"/>
    <cellStyle name="Hipervínculo" xfId="271" builtinId="8" hidden="1"/>
    <cellStyle name="Hipervínculo" xfId="275" builtinId="8" hidden="1"/>
    <cellStyle name="Hipervínculo" xfId="279" builtinId="8" hidden="1"/>
    <cellStyle name="Hipervínculo" xfId="283" builtinId="8" hidden="1"/>
    <cellStyle name="Hipervínculo" xfId="287" builtinId="8" hidden="1"/>
    <cellStyle name="Hipervínculo" xfId="291" builtinId="8" hidden="1"/>
    <cellStyle name="Hipervínculo" xfId="295" builtinId="8" hidden="1"/>
    <cellStyle name="Hipervínculo" xfId="299" builtinId="8" hidden="1"/>
    <cellStyle name="Hipervínculo" xfId="303" builtinId="8" hidden="1"/>
    <cellStyle name="Hipervínculo" xfId="307" builtinId="8" hidden="1"/>
    <cellStyle name="Hipervínculo" xfId="311" builtinId="8" hidden="1"/>
    <cellStyle name="Hipervínculo" xfId="315" builtinId="8" hidden="1"/>
    <cellStyle name="Hipervínculo" xfId="319" builtinId="8" hidden="1"/>
    <cellStyle name="Hipervínculo" xfId="323" builtinId="8" hidden="1"/>
    <cellStyle name="Hipervínculo" xfId="327" builtinId="8" hidden="1"/>
    <cellStyle name="Hipervínculo" xfId="331" builtinId="8" hidden="1"/>
    <cellStyle name="Hipervínculo" xfId="335" builtinId="8" hidden="1"/>
    <cellStyle name="Hipervínculo" xfId="339" builtinId="8" hidden="1"/>
    <cellStyle name="Hipervínculo" xfId="343" builtinId="8" hidden="1"/>
    <cellStyle name="Hipervínculo" xfId="347" builtinId="8" hidden="1"/>
    <cellStyle name="Hipervínculo" xfId="351" builtinId="8" hidden="1"/>
    <cellStyle name="Hipervínculo" xfId="355" builtinId="8" hidden="1"/>
    <cellStyle name="Hipervínculo" xfId="359" builtinId="8" hidden="1"/>
    <cellStyle name="Hipervínculo" xfId="363" builtinId="8" hidden="1"/>
    <cellStyle name="Hipervínculo" xfId="367" builtinId="8" hidden="1"/>
    <cellStyle name="Hipervínculo" xfId="371" builtinId="8" hidden="1"/>
    <cellStyle name="Hipervínculo" xfId="375" builtinId="8" hidden="1"/>
    <cellStyle name="Hipervínculo" xfId="379" builtinId="8" hidden="1"/>
    <cellStyle name="Hipervínculo" xfId="383" builtinId="8" hidden="1"/>
    <cellStyle name="Hipervínculo" xfId="387" builtinId="8" hidden="1"/>
    <cellStyle name="Hipervínculo" xfId="391" builtinId="8" hidden="1"/>
    <cellStyle name="Hipervínculo" xfId="395" builtinId="8" hidden="1"/>
    <cellStyle name="Hipervínculo" xfId="399" builtinId="8" hidden="1"/>
    <cellStyle name="Hipervínculo" xfId="403" builtinId="8" hidden="1"/>
    <cellStyle name="Hipervínculo" xfId="407" builtinId="8" hidden="1"/>
    <cellStyle name="Hipervínculo" xfId="411" builtinId="8" hidden="1"/>
    <cellStyle name="Hipervínculo" xfId="415" builtinId="8" hidden="1"/>
    <cellStyle name="Hipervínculo" xfId="419" builtinId="8" hidden="1"/>
    <cellStyle name="Hipervínculo" xfId="423" builtinId="8" hidden="1"/>
    <cellStyle name="Hipervínculo" xfId="427" builtinId="8" hidden="1"/>
    <cellStyle name="Hipervínculo" xfId="431" builtinId="8" hidden="1"/>
    <cellStyle name="Hipervínculo" xfId="435" builtinId="8" hidden="1"/>
    <cellStyle name="Hipervínculo" xfId="439" builtinId="8" hidden="1"/>
    <cellStyle name="Hipervínculo" xfId="443" builtinId="8" hidden="1"/>
    <cellStyle name="Hipervínculo" xfId="447" builtinId="8" hidden="1"/>
    <cellStyle name="Hipervínculo" xfId="451" builtinId="8" hidden="1"/>
    <cellStyle name="Hipervínculo" xfId="455" builtinId="8" hidden="1"/>
    <cellStyle name="Hipervínculo" xfId="459" builtinId="8" hidden="1"/>
    <cellStyle name="Hipervínculo" xfId="463" builtinId="8" hidden="1"/>
    <cellStyle name="Hipervínculo" xfId="467" builtinId="8" hidden="1"/>
    <cellStyle name="Hipervínculo" xfId="471" builtinId="8" hidden="1"/>
    <cellStyle name="Hipervínculo" xfId="475" builtinId="8" hidden="1"/>
    <cellStyle name="Hipervínculo" xfId="479" builtinId="8" hidden="1"/>
    <cellStyle name="Hipervínculo" xfId="483" builtinId="8" hidden="1"/>
    <cellStyle name="Hipervínculo" xfId="487" builtinId="8" hidden="1"/>
    <cellStyle name="Hipervínculo" xfId="491" builtinId="8" hidden="1"/>
    <cellStyle name="Hipervínculo" xfId="495" builtinId="8" hidden="1"/>
    <cellStyle name="Hipervínculo" xfId="499" builtinId="8" hidden="1"/>
    <cellStyle name="Hipervínculo" xfId="503" builtinId="8" hidden="1"/>
    <cellStyle name="Hipervínculo" xfId="507" builtinId="8" hidden="1"/>
    <cellStyle name="Hipervínculo" xfId="511" builtinId="8" hidden="1"/>
    <cellStyle name="Hipervínculo" xfId="515" builtinId="8" hidden="1"/>
    <cellStyle name="Hipervínculo" xfId="519" builtinId="8" hidden="1"/>
    <cellStyle name="Hipervínculo" xfId="523" builtinId="8" hidden="1"/>
    <cellStyle name="Hipervínculo" xfId="527" builtinId="8" hidden="1"/>
    <cellStyle name="Hipervínculo" xfId="531" builtinId="8" hidden="1"/>
    <cellStyle name="Hipervínculo" xfId="535" builtinId="8" hidden="1"/>
    <cellStyle name="Hipervínculo" xfId="539" builtinId="8" hidden="1"/>
    <cellStyle name="Hipervínculo" xfId="543" builtinId="8" hidden="1"/>
    <cellStyle name="Hipervínculo" xfId="547" builtinId="8" hidden="1"/>
    <cellStyle name="Hipervínculo" xfId="551" builtinId="8" hidden="1"/>
    <cellStyle name="Hipervínculo" xfId="555" builtinId="8" hidden="1"/>
    <cellStyle name="Hipervínculo" xfId="559" builtinId="8" hidden="1"/>
    <cellStyle name="Hipervínculo" xfId="563" builtinId="8" hidden="1"/>
    <cellStyle name="Hipervínculo" xfId="567" builtinId="8" hidden="1"/>
    <cellStyle name="Hipervínculo" xfId="571" builtinId="8" hidden="1"/>
    <cellStyle name="Hipervínculo" xfId="575" builtinId="8" hidden="1"/>
    <cellStyle name="Hipervínculo" xfId="579" builtinId="8" hidden="1"/>
    <cellStyle name="Hipervínculo" xfId="583" builtinId="8" hidden="1"/>
    <cellStyle name="Hipervínculo" xfId="587" builtinId="8" hidden="1"/>
    <cellStyle name="Hipervínculo" xfId="591" builtinId="8" hidden="1"/>
    <cellStyle name="Hipervínculo" xfId="595" builtinId="8" hidden="1"/>
    <cellStyle name="Hipervínculo" xfId="599" builtinId="8" hidden="1"/>
    <cellStyle name="Hipervínculo" xfId="603" builtinId="8" hidden="1"/>
    <cellStyle name="Hipervínculo" xfId="607" builtinId="8" hidden="1"/>
    <cellStyle name="Hipervínculo" xfId="611" builtinId="8" hidden="1"/>
    <cellStyle name="Hipervínculo" xfId="615" builtinId="8" hidden="1"/>
    <cellStyle name="Hipervínculo" xfId="619" builtinId="8" hidden="1"/>
    <cellStyle name="Hipervínculo" xfId="623" builtinId="8" hidden="1"/>
    <cellStyle name="Hipervínculo" xfId="627" builtinId="8" hidden="1"/>
    <cellStyle name="Hipervínculo" xfId="631" builtinId="8" hidden="1"/>
    <cellStyle name="Hipervínculo" xfId="635" builtinId="8" hidden="1"/>
    <cellStyle name="Hipervínculo" xfId="639" builtinId="8" hidden="1"/>
    <cellStyle name="Hipervínculo" xfId="643" builtinId="8" hidden="1"/>
    <cellStyle name="Hipervínculo" xfId="647" builtinId="8" hidden="1"/>
    <cellStyle name="Hipervínculo" xfId="651" builtinId="8" hidden="1"/>
    <cellStyle name="Hipervínculo" xfId="655" builtinId="8" hidden="1"/>
    <cellStyle name="Hipervínculo" xfId="659" builtinId="8" hidden="1"/>
    <cellStyle name="Hipervínculo" xfId="663" builtinId="8" hidden="1"/>
    <cellStyle name="Hipervínculo" xfId="667" builtinId="8" hidden="1"/>
    <cellStyle name="Hipervínculo" xfId="671" builtinId="8" hidden="1"/>
    <cellStyle name="Hipervínculo" xfId="675" builtinId="8" hidden="1"/>
    <cellStyle name="Hipervínculo" xfId="679" builtinId="8" hidden="1"/>
    <cellStyle name="Hipervínculo" xfId="683" builtinId="8" hidden="1"/>
    <cellStyle name="Hipervínculo" xfId="687" builtinId="8" hidden="1"/>
    <cellStyle name="Hipervínculo" xfId="691" builtinId="8" hidden="1"/>
    <cellStyle name="Hipervínculo" xfId="695" builtinId="8" hidden="1"/>
    <cellStyle name="Hipervínculo" xfId="699" builtinId="8" hidden="1"/>
    <cellStyle name="Hipervínculo" xfId="703" builtinId="8" hidden="1"/>
    <cellStyle name="Hipervínculo" xfId="707" builtinId="8" hidden="1"/>
    <cellStyle name="Hipervínculo" xfId="711" builtinId="8" hidden="1"/>
    <cellStyle name="Hipervínculo" xfId="715" builtinId="8" hidden="1"/>
    <cellStyle name="Hipervínculo" xfId="719" builtinId="8" hidden="1"/>
    <cellStyle name="Hipervínculo" xfId="723" builtinId="8" hidden="1"/>
    <cellStyle name="Hipervínculo" xfId="727" builtinId="8" hidden="1"/>
    <cellStyle name="Hipervínculo" xfId="731" builtinId="8" hidden="1"/>
    <cellStyle name="Hipervínculo" xfId="735" builtinId="8" hidden="1"/>
    <cellStyle name="Hipervínculo" xfId="739" builtinId="8" hidden="1"/>
    <cellStyle name="Hipervínculo" xfId="743" builtinId="8" hidden="1"/>
    <cellStyle name="Hipervínculo" xfId="747" builtinId="8" hidden="1"/>
    <cellStyle name="Hipervínculo" xfId="751" builtinId="8" hidden="1"/>
    <cellStyle name="Hipervínculo" xfId="755" builtinId="8" hidden="1"/>
    <cellStyle name="Hipervínculo" xfId="759" builtinId="8" hidden="1"/>
    <cellStyle name="Hipervínculo" xfId="763" builtinId="8" hidden="1"/>
    <cellStyle name="Hipervínculo" xfId="767" builtinId="8" hidden="1"/>
    <cellStyle name="Hipervínculo" xfId="771" builtinId="8" hidden="1"/>
    <cellStyle name="Hipervínculo" xfId="775" builtinId="8" hidden="1"/>
    <cellStyle name="Hipervínculo" xfId="779" builtinId="8" hidden="1"/>
    <cellStyle name="Hipervínculo" xfId="783" builtinId="8" hidden="1"/>
    <cellStyle name="Hipervínculo" xfId="787" builtinId="8" hidden="1"/>
    <cellStyle name="Hipervínculo" xfId="791" builtinId="8" hidden="1"/>
    <cellStyle name="Hipervínculo" xfId="795" builtinId="8" hidden="1"/>
    <cellStyle name="Hipervínculo" xfId="799" builtinId="8" hidden="1"/>
    <cellStyle name="Hipervínculo" xfId="803" builtinId="8" hidden="1"/>
    <cellStyle name="Hipervínculo" xfId="807" builtinId="8" hidden="1"/>
    <cellStyle name="Hipervínculo" xfId="811" builtinId="8" hidden="1"/>
    <cellStyle name="Hipervínculo" xfId="815" builtinId="8" hidden="1"/>
    <cellStyle name="Hipervínculo" xfId="819" builtinId="8" hidden="1"/>
    <cellStyle name="Hipervínculo" xfId="823" builtinId="8" hidden="1"/>
    <cellStyle name="Hipervínculo" xfId="827" builtinId="8" hidden="1"/>
    <cellStyle name="Hipervínculo" xfId="831" builtinId="8" hidden="1"/>
    <cellStyle name="Hipervínculo" xfId="835" builtinId="8" hidden="1"/>
    <cellStyle name="Hipervínculo" xfId="839" builtinId="8" hidden="1"/>
    <cellStyle name="Hipervínculo" xfId="843" builtinId="8" hidden="1"/>
    <cellStyle name="Hipervínculo" xfId="847" builtinId="8" hidden="1"/>
    <cellStyle name="Hipervínculo" xfId="851" builtinId="8" hidden="1"/>
    <cellStyle name="Hipervínculo" xfId="855" builtinId="8" hidden="1"/>
    <cellStyle name="Hipervínculo" xfId="859" builtinId="8" hidden="1"/>
    <cellStyle name="Hipervínculo" xfId="863" builtinId="8" hidden="1"/>
    <cellStyle name="Hipervínculo" xfId="867" builtinId="8" hidden="1"/>
    <cellStyle name="Hipervínculo" xfId="871" builtinId="8" hidden="1"/>
    <cellStyle name="Hipervínculo" xfId="875" builtinId="8" hidden="1"/>
    <cellStyle name="Hipervínculo" xfId="879" builtinId="8" hidden="1"/>
    <cellStyle name="Hipervínculo" xfId="883" builtinId="8" hidden="1"/>
    <cellStyle name="Hipervínculo" xfId="887" builtinId="8" hidden="1"/>
    <cellStyle name="Hipervínculo" xfId="891" builtinId="8" hidden="1"/>
    <cellStyle name="Hipervínculo" xfId="895" builtinId="8" hidden="1"/>
    <cellStyle name="Hipervínculo" xfId="899" builtinId="8" hidden="1"/>
    <cellStyle name="Hipervínculo" xfId="903" builtinId="8" hidden="1"/>
    <cellStyle name="Hipervínculo" xfId="901" builtinId="8" hidden="1"/>
    <cellStyle name="Hipervínculo" xfId="897" builtinId="8" hidden="1"/>
    <cellStyle name="Hipervínculo" xfId="893" builtinId="8" hidden="1"/>
    <cellStyle name="Hipervínculo" xfId="889" builtinId="8" hidden="1"/>
    <cellStyle name="Hipervínculo" xfId="885" builtinId="8" hidden="1"/>
    <cellStyle name="Hipervínculo" xfId="881" builtinId="8" hidden="1"/>
    <cellStyle name="Hipervínculo" xfId="877" builtinId="8" hidden="1"/>
    <cellStyle name="Hipervínculo" xfId="873" builtinId="8" hidden="1"/>
    <cellStyle name="Hipervínculo" xfId="869" builtinId="8" hidden="1"/>
    <cellStyle name="Hipervínculo" xfId="865" builtinId="8" hidden="1"/>
    <cellStyle name="Hipervínculo" xfId="861" builtinId="8" hidden="1"/>
    <cellStyle name="Hipervínculo" xfId="857" builtinId="8" hidden="1"/>
    <cellStyle name="Hipervínculo" xfId="853" builtinId="8" hidden="1"/>
    <cellStyle name="Hipervínculo" xfId="849" builtinId="8" hidden="1"/>
    <cellStyle name="Hipervínculo" xfId="845" builtinId="8" hidden="1"/>
    <cellStyle name="Hipervínculo" xfId="841" builtinId="8" hidden="1"/>
    <cellStyle name="Hipervínculo" xfId="837" builtinId="8" hidden="1"/>
    <cellStyle name="Hipervínculo" xfId="833" builtinId="8" hidden="1"/>
    <cellStyle name="Hipervínculo" xfId="829" builtinId="8" hidden="1"/>
    <cellStyle name="Hipervínculo" xfId="825" builtinId="8" hidden="1"/>
    <cellStyle name="Hipervínculo" xfId="821" builtinId="8" hidden="1"/>
    <cellStyle name="Hipervínculo" xfId="817" builtinId="8" hidden="1"/>
    <cellStyle name="Hipervínculo" xfId="813" builtinId="8" hidden="1"/>
    <cellStyle name="Hipervínculo" xfId="809" builtinId="8" hidden="1"/>
    <cellStyle name="Hipervínculo" xfId="805" builtinId="8" hidden="1"/>
    <cellStyle name="Hipervínculo" xfId="801" builtinId="8" hidden="1"/>
    <cellStyle name="Hipervínculo" xfId="797" builtinId="8" hidden="1"/>
    <cellStyle name="Hipervínculo" xfId="793" builtinId="8" hidden="1"/>
    <cellStyle name="Hipervínculo" xfId="789" builtinId="8" hidden="1"/>
    <cellStyle name="Hipervínculo" xfId="785" builtinId="8" hidden="1"/>
    <cellStyle name="Hipervínculo" xfId="781" builtinId="8" hidden="1"/>
    <cellStyle name="Hipervínculo" xfId="777" builtinId="8" hidden="1"/>
    <cellStyle name="Hipervínculo" xfId="773" builtinId="8" hidden="1"/>
    <cellStyle name="Hipervínculo" xfId="769" builtinId="8" hidden="1"/>
    <cellStyle name="Hipervínculo" xfId="765" builtinId="8" hidden="1"/>
    <cellStyle name="Hipervínculo" xfId="761" builtinId="8" hidden="1"/>
    <cellStyle name="Hipervínculo" xfId="757" builtinId="8" hidden="1"/>
    <cellStyle name="Hipervínculo" xfId="753" builtinId="8" hidden="1"/>
    <cellStyle name="Hipervínculo" xfId="749" builtinId="8" hidden="1"/>
    <cellStyle name="Hipervínculo" xfId="745" builtinId="8" hidden="1"/>
    <cellStyle name="Hipervínculo" xfId="741" builtinId="8" hidden="1"/>
    <cellStyle name="Hipervínculo" xfId="737" builtinId="8" hidden="1"/>
    <cellStyle name="Hipervínculo" xfId="733" builtinId="8" hidden="1"/>
    <cellStyle name="Hipervínculo" xfId="729" builtinId="8" hidden="1"/>
    <cellStyle name="Hipervínculo" xfId="725" builtinId="8" hidden="1"/>
    <cellStyle name="Hipervínculo" xfId="721" builtinId="8" hidden="1"/>
    <cellStyle name="Hipervínculo" xfId="717" builtinId="8" hidden="1"/>
    <cellStyle name="Hipervínculo" xfId="713" builtinId="8" hidden="1"/>
    <cellStyle name="Hipervínculo" xfId="709" builtinId="8" hidden="1"/>
    <cellStyle name="Hipervínculo" xfId="705" builtinId="8" hidden="1"/>
    <cellStyle name="Hipervínculo" xfId="701" builtinId="8" hidden="1"/>
    <cellStyle name="Hipervínculo" xfId="697" builtinId="8" hidden="1"/>
    <cellStyle name="Hipervínculo" xfId="693" builtinId="8" hidden="1"/>
    <cellStyle name="Hipervínculo" xfId="689" builtinId="8" hidden="1"/>
    <cellStyle name="Hipervínculo" xfId="685" builtinId="8" hidden="1"/>
    <cellStyle name="Hipervínculo" xfId="681" builtinId="8" hidden="1"/>
    <cellStyle name="Hipervínculo" xfId="677" builtinId="8" hidden="1"/>
    <cellStyle name="Hipervínculo" xfId="673" builtinId="8" hidden="1"/>
    <cellStyle name="Hipervínculo" xfId="669" builtinId="8" hidden="1"/>
    <cellStyle name="Hipervínculo" xfId="665" builtinId="8" hidden="1"/>
    <cellStyle name="Hipervínculo" xfId="661" builtinId="8" hidden="1"/>
    <cellStyle name="Hipervínculo" xfId="657" builtinId="8" hidden="1"/>
    <cellStyle name="Hipervínculo" xfId="653" builtinId="8" hidden="1"/>
    <cellStyle name="Hipervínculo" xfId="649" builtinId="8" hidden="1"/>
    <cellStyle name="Hipervínculo" xfId="645" builtinId="8" hidden="1"/>
    <cellStyle name="Hipervínculo" xfId="641" builtinId="8" hidden="1"/>
    <cellStyle name="Hipervínculo" xfId="637" builtinId="8" hidden="1"/>
    <cellStyle name="Hipervínculo" xfId="633" builtinId="8" hidden="1"/>
    <cellStyle name="Hipervínculo" xfId="629" builtinId="8" hidden="1"/>
    <cellStyle name="Hipervínculo" xfId="625" builtinId="8" hidden="1"/>
    <cellStyle name="Hipervínculo" xfId="621" builtinId="8" hidden="1"/>
    <cellStyle name="Hipervínculo" xfId="617" builtinId="8" hidden="1"/>
    <cellStyle name="Hipervínculo" xfId="613" builtinId="8" hidden="1"/>
    <cellStyle name="Hipervínculo" xfId="609" builtinId="8" hidden="1"/>
    <cellStyle name="Hipervínculo" xfId="605" builtinId="8" hidden="1"/>
    <cellStyle name="Hipervínculo" xfId="601" builtinId="8" hidden="1"/>
    <cellStyle name="Hipervínculo" xfId="597" builtinId="8" hidden="1"/>
    <cellStyle name="Hipervínculo" xfId="593" builtinId="8" hidden="1"/>
    <cellStyle name="Hipervínculo" xfId="589" builtinId="8" hidden="1"/>
    <cellStyle name="Hipervínculo" xfId="585" builtinId="8" hidden="1"/>
    <cellStyle name="Hipervínculo" xfId="581" builtinId="8" hidden="1"/>
    <cellStyle name="Hipervínculo" xfId="577" builtinId="8" hidden="1"/>
    <cellStyle name="Hipervínculo" xfId="573" builtinId="8" hidden="1"/>
    <cellStyle name="Hipervínculo" xfId="569" builtinId="8" hidden="1"/>
    <cellStyle name="Hipervínculo" xfId="565" builtinId="8" hidden="1"/>
    <cellStyle name="Hipervínculo" xfId="561" builtinId="8" hidden="1"/>
    <cellStyle name="Hipervínculo" xfId="557" builtinId="8" hidden="1"/>
    <cellStyle name="Hipervínculo" xfId="553" builtinId="8" hidden="1"/>
    <cellStyle name="Hipervínculo" xfId="549" builtinId="8" hidden="1"/>
    <cellStyle name="Hipervínculo" xfId="545" builtinId="8" hidden="1"/>
    <cellStyle name="Hipervínculo" xfId="541" builtinId="8" hidden="1"/>
    <cellStyle name="Hipervínculo" xfId="537" builtinId="8" hidden="1"/>
    <cellStyle name="Hipervínculo" xfId="533" builtinId="8" hidden="1"/>
    <cellStyle name="Hipervínculo" xfId="529" builtinId="8" hidden="1"/>
    <cellStyle name="Hipervínculo" xfId="525" builtinId="8" hidden="1"/>
    <cellStyle name="Hipervínculo" xfId="521" builtinId="8" hidden="1"/>
    <cellStyle name="Hipervínculo" xfId="517" builtinId="8" hidden="1"/>
    <cellStyle name="Hipervínculo" xfId="513" builtinId="8" hidden="1"/>
    <cellStyle name="Hipervínculo" xfId="509" builtinId="8" hidden="1"/>
    <cellStyle name="Hipervínculo" xfId="505" builtinId="8" hidden="1"/>
    <cellStyle name="Hipervínculo" xfId="501" builtinId="8" hidden="1"/>
    <cellStyle name="Hipervínculo" xfId="497" builtinId="8" hidden="1"/>
    <cellStyle name="Hipervínculo" xfId="493" builtinId="8" hidden="1"/>
    <cellStyle name="Hipervínculo" xfId="489" builtinId="8" hidden="1"/>
    <cellStyle name="Hipervínculo" xfId="485" builtinId="8" hidden="1"/>
    <cellStyle name="Hipervínculo" xfId="481" builtinId="8" hidden="1"/>
    <cellStyle name="Hipervínculo" xfId="477" builtinId="8" hidden="1"/>
    <cellStyle name="Hipervínculo" xfId="473" builtinId="8" hidden="1"/>
    <cellStyle name="Hipervínculo" xfId="469" builtinId="8" hidden="1"/>
    <cellStyle name="Hipervínculo" xfId="465" builtinId="8" hidden="1"/>
    <cellStyle name="Hipervínculo" xfId="461" builtinId="8" hidden="1"/>
    <cellStyle name="Hipervínculo" xfId="457" builtinId="8" hidden="1"/>
    <cellStyle name="Hipervínculo" xfId="453" builtinId="8" hidden="1"/>
    <cellStyle name="Hipervínculo" xfId="449" builtinId="8" hidden="1"/>
    <cellStyle name="Hipervínculo" xfId="445" builtinId="8" hidden="1"/>
    <cellStyle name="Hipervínculo" xfId="441" builtinId="8" hidden="1"/>
    <cellStyle name="Hipervínculo" xfId="437" builtinId="8" hidden="1"/>
    <cellStyle name="Hipervínculo" xfId="433" builtinId="8" hidden="1"/>
    <cellStyle name="Hipervínculo" xfId="429" builtinId="8" hidden="1"/>
    <cellStyle name="Hipervínculo" xfId="425" builtinId="8" hidden="1"/>
    <cellStyle name="Hipervínculo" xfId="421" builtinId="8" hidden="1"/>
    <cellStyle name="Hipervínculo" xfId="417" builtinId="8" hidden="1"/>
    <cellStyle name="Hipervínculo" xfId="413" builtinId="8" hidden="1"/>
    <cellStyle name="Hipervínculo" xfId="409" builtinId="8" hidden="1"/>
    <cellStyle name="Hipervínculo" xfId="405" builtinId="8" hidden="1"/>
    <cellStyle name="Hipervínculo" xfId="401" builtinId="8" hidden="1"/>
    <cellStyle name="Hipervínculo" xfId="397" builtinId="8" hidden="1"/>
    <cellStyle name="Hipervínculo" xfId="393" builtinId="8" hidden="1"/>
    <cellStyle name="Hipervínculo" xfId="389" builtinId="8" hidden="1"/>
    <cellStyle name="Hipervínculo" xfId="385" builtinId="8" hidden="1"/>
    <cellStyle name="Hipervínculo" xfId="381" builtinId="8" hidden="1"/>
    <cellStyle name="Hipervínculo" xfId="377" builtinId="8" hidden="1"/>
    <cellStyle name="Hipervínculo" xfId="373" builtinId="8" hidden="1"/>
    <cellStyle name="Hipervínculo" xfId="369" builtinId="8" hidden="1"/>
    <cellStyle name="Hipervínculo" xfId="365" builtinId="8" hidden="1"/>
    <cellStyle name="Hipervínculo" xfId="361" builtinId="8" hidden="1"/>
    <cellStyle name="Hipervínculo" xfId="357" builtinId="8" hidden="1"/>
    <cellStyle name="Hipervínculo" xfId="353" builtinId="8" hidden="1"/>
    <cellStyle name="Hipervínculo" xfId="349" builtinId="8" hidden="1"/>
    <cellStyle name="Hipervínculo" xfId="345" builtinId="8" hidden="1"/>
    <cellStyle name="Hipervínculo" xfId="341" builtinId="8" hidden="1"/>
    <cellStyle name="Hipervínculo" xfId="337" builtinId="8" hidden="1"/>
    <cellStyle name="Hipervínculo" xfId="333" builtinId="8" hidden="1"/>
    <cellStyle name="Hipervínculo" xfId="329" builtinId="8" hidden="1"/>
    <cellStyle name="Hipervínculo" xfId="325" builtinId="8" hidden="1"/>
    <cellStyle name="Hipervínculo" xfId="321" builtinId="8" hidden="1"/>
    <cellStyle name="Hipervínculo" xfId="317" builtinId="8" hidden="1"/>
    <cellStyle name="Hipervínculo" xfId="313" builtinId="8" hidden="1"/>
    <cellStyle name="Hipervínculo" xfId="309" builtinId="8" hidden="1"/>
    <cellStyle name="Hipervínculo" xfId="305" builtinId="8" hidden="1"/>
    <cellStyle name="Hipervínculo" xfId="301" builtinId="8" hidden="1"/>
    <cellStyle name="Hipervínculo" xfId="297" builtinId="8" hidden="1"/>
    <cellStyle name="Hipervínculo" xfId="293" builtinId="8" hidden="1"/>
    <cellStyle name="Hipervínculo" xfId="289" builtinId="8" hidden="1"/>
    <cellStyle name="Hipervínculo" xfId="285" builtinId="8" hidden="1"/>
    <cellStyle name="Hipervínculo" xfId="281" builtinId="8" hidden="1"/>
    <cellStyle name="Hipervínculo" xfId="277" builtinId="8" hidden="1"/>
    <cellStyle name="Hipervínculo" xfId="273" builtinId="8" hidden="1"/>
    <cellStyle name="Hipervínculo" xfId="269" builtinId="8" hidden="1"/>
    <cellStyle name="Hipervínculo" xfId="265" builtinId="8" hidden="1"/>
    <cellStyle name="Hipervínculo" xfId="261" builtinId="8" hidden="1"/>
    <cellStyle name="Hipervínculo" xfId="257" builtinId="8" hidden="1"/>
    <cellStyle name="Hipervínculo" xfId="253" builtinId="8" hidden="1"/>
    <cellStyle name="Hipervínculo" xfId="249" builtinId="8" hidden="1"/>
    <cellStyle name="Hipervínculo" xfId="245" builtinId="8" hidden="1"/>
    <cellStyle name="Hipervínculo" xfId="241" builtinId="8" hidden="1"/>
    <cellStyle name="Hipervínculo" xfId="237" builtinId="8" hidden="1"/>
    <cellStyle name="Hipervínculo" xfId="233" builtinId="8" hidden="1"/>
    <cellStyle name="Hipervínculo" xfId="229" builtinId="8" hidden="1"/>
    <cellStyle name="Hipervínculo" xfId="225" builtinId="8" hidden="1"/>
    <cellStyle name="Hipervínculo" xfId="221" builtinId="8" hidden="1"/>
    <cellStyle name="Hipervínculo" xfId="217" builtinId="8" hidden="1"/>
    <cellStyle name="Hipervínculo" xfId="213" builtinId="8" hidden="1"/>
    <cellStyle name="Hipervínculo" xfId="209" builtinId="8" hidden="1"/>
    <cellStyle name="Hipervínculo" xfId="205" builtinId="8" hidden="1"/>
    <cellStyle name="Hipervínculo" xfId="201" builtinId="8" hidden="1"/>
    <cellStyle name="Hipervínculo" xfId="197" builtinId="8" hidden="1"/>
    <cellStyle name="Hipervínculo" xfId="193" builtinId="8" hidden="1"/>
    <cellStyle name="Hipervínculo" xfId="189" builtinId="8" hidden="1"/>
    <cellStyle name="Hipervínculo" xfId="185" builtinId="8" hidden="1"/>
    <cellStyle name="Hipervínculo" xfId="181" builtinId="8" hidden="1"/>
    <cellStyle name="Hipervínculo" xfId="177" builtinId="8" hidden="1"/>
    <cellStyle name="Hipervínculo" xfId="173" builtinId="8" hidden="1"/>
    <cellStyle name="Hipervínculo" xfId="169" builtinId="8" hidden="1"/>
    <cellStyle name="Hipervínculo" xfId="165" builtinId="8" hidden="1"/>
    <cellStyle name="Hipervínculo" xfId="161" builtinId="8" hidden="1"/>
    <cellStyle name="Hipervínculo" xfId="157" builtinId="8" hidden="1"/>
    <cellStyle name="Hipervínculo" xfId="153" builtinId="8" hidden="1"/>
    <cellStyle name="Hipervínculo" xfId="149" builtinId="8" hidden="1"/>
    <cellStyle name="Hipervínculo" xfId="145" builtinId="8" hidden="1"/>
    <cellStyle name="Hipervínculo" xfId="141" builtinId="8" hidden="1"/>
    <cellStyle name="Hipervínculo" xfId="137" builtinId="8" hidden="1"/>
    <cellStyle name="Hipervínculo" xfId="133" builtinId="8" hidden="1"/>
    <cellStyle name="Hipervínculo" xfId="129" builtinId="8" hidden="1"/>
    <cellStyle name="Hipervínculo" xfId="125" builtinId="8" hidden="1"/>
    <cellStyle name="Hipervínculo" xfId="121" builtinId="8" hidden="1"/>
    <cellStyle name="Hipervínculo" xfId="117" builtinId="8" hidden="1"/>
    <cellStyle name="Hipervínculo" xfId="113" builtinId="8" hidden="1"/>
    <cellStyle name="Hipervínculo" xfId="109" builtinId="8" hidden="1"/>
    <cellStyle name="Hipervínculo" xfId="105" builtinId="8" hidden="1"/>
    <cellStyle name="Hipervínculo" xfId="101" builtinId="8" hidden="1"/>
    <cellStyle name="Hipervínculo" xfId="97" builtinId="8" hidden="1"/>
    <cellStyle name="Hipervínculo" xfId="93" builtinId="8" hidden="1"/>
    <cellStyle name="Hipervínculo" xfId="89" builtinId="8" hidden="1"/>
    <cellStyle name="Hipervínculo" xfId="85" builtinId="8" hidden="1"/>
    <cellStyle name="Hipervínculo" xfId="81" builtinId="8" hidden="1"/>
    <cellStyle name="Hipervínculo" xfId="77" builtinId="8" hidden="1"/>
    <cellStyle name="Hipervínculo" xfId="73" builtinId="8" hidden="1"/>
    <cellStyle name="Hipervínculo" xfId="69" builtinId="8" hidden="1"/>
    <cellStyle name="Hipervínculo" xfId="65" builtinId="8" hidden="1"/>
    <cellStyle name="Hipervínculo" xfId="23" builtinId="8" hidden="1"/>
    <cellStyle name="Hipervínculo" xfId="25" builtinId="8" hidden="1"/>
    <cellStyle name="Hipervínculo" xfId="27" builtinId="8" hidden="1"/>
    <cellStyle name="Hipervínculo" xfId="31" builtinId="8" hidden="1"/>
    <cellStyle name="Hipervínculo" xfId="33" builtinId="8" hidden="1"/>
    <cellStyle name="Hipervínculo" xfId="35" builtinId="8" hidden="1"/>
    <cellStyle name="Hipervínculo" xfId="39" builtinId="8" hidden="1"/>
    <cellStyle name="Hipervínculo" xfId="41" builtinId="8" hidden="1"/>
    <cellStyle name="Hipervínculo" xfId="43" builtinId="8" hidden="1"/>
    <cellStyle name="Hipervínculo" xfId="47" builtinId="8" hidden="1"/>
    <cellStyle name="Hipervínculo" xfId="49" builtinId="8" hidden="1"/>
    <cellStyle name="Hipervínculo" xfId="51" builtinId="8" hidden="1"/>
    <cellStyle name="Hipervínculo" xfId="55" builtinId="8" hidden="1"/>
    <cellStyle name="Hipervínculo" xfId="57" builtinId="8" hidden="1"/>
    <cellStyle name="Hipervínculo" xfId="59" builtinId="8" hidden="1"/>
    <cellStyle name="Hipervínculo" xfId="63" builtinId="8" hidden="1"/>
    <cellStyle name="Hipervínculo" xfId="61" builtinId="8" hidden="1"/>
    <cellStyle name="Hipervínculo" xfId="53" builtinId="8" hidden="1"/>
    <cellStyle name="Hipervínculo" xfId="45" builtinId="8" hidden="1"/>
    <cellStyle name="Hipervínculo" xfId="37" builtinId="8" hidden="1"/>
    <cellStyle name="Hipervínculo" xfId="29" builtinId="8" hidden="1"/>
    <cellStyle name="Hipervínculo" xfId="21" builtinId="8" hidden="1"/>
    <cellStyle name="Hipervínculo" xfId="9" builtinId="8" hidden="1"/>
    <cellStyle name="Hipervínculo" xfId="11" builtinId="8" hidden="1"/>
    <cellStyle name="Hipervínculo" xfId="15" builtinId="8" hidden="1"/>
    <cellStyle name="Hipervínculo" xfId="17" builtinId="8" hidden="1"/>
    <cellStyle name="Hipervínculo" xfId="19" builtinId="8" hidden="1"/>
    <cellStyle name="Hipervínculo" xfId="13" builtinId="8" hidden="1"/>
    <cellStyle name="Hipervínculo" xfId="5" builtinId="8" hidden="1"/>
    <cellStyle name="Hipervínculo" xfId="7" builtinId="8" hidden="1"/>
    <cellStyle name="Hipervínculo" xfId="3" builtinId="8" hidden="1"/>
    <cellStyle name="Hipervínculo" xfId="1" builtinId="8" hidden="1"/>
    <cellStyle name="Hipervínculo visitado" xfId="324" builtinId="9" hidden="1"/>
    <cellStyle name="Hipervínculo visitado" xfId="328" builtinId="9" hidden="1"/>
    <cellStyle name="Hipervínculo visitado" xfId="330" builtinId="9" hidden="1"/>
    <cellStyle name="Hipervínculo visitado" xfId="332" builtinId="9" hidden="1"/>
    <cellStyle name="Hipervínculo visitado" xfId="336" builtinId="9" hidden="1"/>
    <cellStyle name="Hipervínculo visitado" xfId="338" builtinId="9" hidden="1"/>
    <cellStyle name="Hipervínculo visitado" xfId="340" builtinId="9" hidden="1"/>
    <cellStyle name="Hipervínculo visitado" xfId="344" builtinId="9" hidden="1"/>
    <cellStyle name="Hipervínculo visitado" xfId="346" builtinId="9" hidden="1"/>
    <cellStyle name="Hipervínculo visitado" xfId="348" builtinId="9" hidden="1"/>
    <cellStyle name="Hipervínculo visitado" xfId="352" builtinId="9" hidden="1"/>
    <cellStyle name="Hipervínculo visitado" xfId="354" builtinId="9" hidden="1"/>
    <cellStyle name="Hipervínculo visitado" xfId="356" builtinId="9" hidden="1"/>
    <cellStyle name="Hipervínculo visitado" xfId="360" builtinId="9" hidden="1"/>
    <cellStyle name="Hipervínculo visitado" xfId="362" builtinId="9" hidden="1"/>
    <cellStyle name="Hipervínculo visitado" xfId="364" builtinId="9" hidden="1"/>
    <cellStyle name="Hipervínculo visitado" xfId="368" builtinId="9" hidden="1"/>
    <cellStyle name="Hipervínculo visitado" xfId="370" builtinId="9" hidden="1"/>
    <cellStyle name="Hipervínculo visitado" xfId="372" builtinId="9" hidden="1"/>
    <cellStyle name="Hipervínculo visitado" xfId="376" builtinId="9" hidden="1"/>
    <cellStyle name="Hipervínculo visitado" xfId="378" builtinId="9" hidden="1"/>
    <cellStyle name="Hipervínculo visitado" xfId="380" builtinId="9" hidden="1"/>
    <cellStyle name="Hipervínculo visitado" xfId="384" builtinId="9" hidden="1"/>
    <cellStyle name="Hipervínculo visitado" xfId="386" builtinId="9" hidden="1"/>
    <cellStyle name="Hipervínculo visitado" xfId="388" builtinId="9" hidden="1"/>
    <cellStyle name="Hipervínculo visitado" xfId="392" builtinId="9" hidden="1"/>
    <cellStyle name="Hipervínculo visitado" xfId="394" builtinId="9" hidden="1"/>
    <cellStyle name="Hipervínculo visitado" xfId="396" builtinId="9" hidden="1"/>
    <cellStyle name="Hipervínculo visitado" xfId="400" builtinId="9" hidden="1"/>
    <cellStyle name="Hipervínculo visitado" xfId="402" builtinId="9" hidden="1"/>
    <cellStyle name="Hipervínculo visitado" xfId="404" builtinId="9" hidden="1"/>
    <cellStyle name="Hipervínculo visitado" xfId="408" builtinId="9" hidden="1"/>
    <cellStyle name="Hipervínculo visitado" xfId="410" builtinId="9" hidden="1"/>
    <cellStyle name="Hipervínculo visitado" xfId="412" builtinId="9" hidden="1"/>
    <cellStyle name="Hipervínculo visitado" xfId="416" builtinId="9" hidden="1"/>
    <cellStyle name="Hipervínculo visitado" xfId="418" builtinId="9" hidden="1"/>
    <cellStyle name="Hipervínculo visitado" xfId="420" builtinId="9" hidden="1"/>
    <cellStyle name="Hipervínculo visitado" xfId="424" builtinId="9" hidden="1"/>
    <cellStyle name="Hipervínculo visitado" xfId="426" builtinId="9" hidden="1"/>
    <cellStyle name="Hipervínculo visitado" xfId="428" builtinId="9" hidden="1"/>
    <cellStyle name="Hipervínculo visitado" xfId="432" builtinId="9" hidden="1"/>
    <cellStyle name="Hipervínculo visitado" xfId="434" builtinId="9" hidden="1"/>
    <cellStyle name="Hipervínculo visitado" xfId="436" builtinId="9" hidden="1"/>
    <cellStyle name="Hipervínculo visitado" xfId="440" builtinId="9" hidden="1"/>
    <cellStyle name="Hipervínculo visitado" xfId="442" builtinId="9" hidden="1"/>
    <cellStyle name="Hipervínculo visitado" xfId="444" builtinId="9" hidden="1"/>
    <cellStyle name="Hipervínculo visitado" xfId="448" builtinId="9" hidden="1"/>
    <cellStyle name="Hipervínculo visitado" xfId="450" builtinId="9" hidden="1"/>
    <cellStyle name="Hipervínculo visitado" xfId="452" builtinId="9" hidden="1"/>
    <cellStyle name="Hipervínculo visitado" xfId="456" builtinId="9" hidden="1"/>
    <cellStyle name="Hipervínculo visitado" xfId="458" builtinId="9" hidden="1"/>
    <cellStyle name="Hipervínculo visitado" xfId="460" builtinId="9" hidden="1"/>
    <cellStyle name="Hipervínculo visitado" xfId="464" builtinId="9" hidden="1"/>
    <cellStyle name="Hipervínculo visitado" xfId="466" builtinId="9" hidden="1"/>
    <cellStyle name="Hipervínculo visitado" xfId="468" builtinId="9" hidden="1"/>
    <cellStyle name="Hipervínculo visitado" xfId="472" builtinId="9" hidden="1"/>
    <cellStyle name="Hipervínculo visitado" xfId="474" builtinId="9" hidden="1"/>
    <cellStyle name="Hipervínculo visitado" xfId="476" builtinId="9" hidden="1"/>
    <cellStyle name="Hipervínculo visitado" xfId="480" builtinId="9" hidden="1"/>
    <cellStyle name="Hipervínculo visitado" xfId="482" builtinId="9" hidden="1"/>
    <cellStyle name="Hipervínculo visitado" xfId="484" builtinId="9" hidden="1"/>
    <cellStyle name="Hipervínculo visitado" xfId="488" builtinId="9" hidden="1"/>
    <cellStyle name="Hipervínculo visitado" xfId="490" builtinId="9" hidden="1"/>
    <cellStyle name="Hipervínculo visitado" xfId="492" builtinId="9" hidden="1"/>
    <cellStyle name="Hipervínculo visitado" xfId="496" builtinId="9" hidden="1"/>
    <cellStyle name="Hipervínculo visitado" xfId="498" builtinId="9" hidden="1"/>
    <cellStyle name="Hipervínculo visitado" xfId="500" builtinId="9" hidden="1"/>
    <cellStyle name="Hipervínculo visitado" xfId="504" builtinId="9" hidden="1"/>
    <cellStyle name="Hipervínculo visitado" xfId="506" builtinId="9" hidden="1"/>
    <cellStyle name="Hipervínculo visitado" xfId="508" builtinId="9" hidden="1"/>
    <cellStyle name="Hipervínculo visitado" xfId="512" builtinId="9" hidden="1"/>
    <cellStyle name="Hipervínculo visitado" xfId="514" builtinId="9" hidden="1"/>
    <cellStyle name="Hipervínculo visitado" xfId="516" builtinId="9" hidden="1"/>
    <cellStyle name="Hipervínculo visitado" xfId="520" builtinId="9" hidden="1"/>
    <cellStyle name="Hipervínculo visitado" xfId="522" builtinId="9" hidden="1"/>
    <cellStyle name="Hipervínculo visitado" xfId="524" builtinId="9" hidden="1"/>
    <cellStyle name="Hipervínculo visitado" xfId="528" builtinId="9" hidden="1"/>
    <cellStyle name="Hipervínculo visitado" xfId="530" builtinId="9" hidden="1"/>
    <cellStyle name="Hipervínculo visitado" xfId="532" builtinId="9" hidden="1"/>
    <cellStyle name="Hipervínculo visitado" xfId="536" builtinId="9" hidden="1"/>
    <cellStyle name="Hipervínculo visitado" xfId="538" builtinId="9" hidden="1"/>
    <cellStyle name="Hipervínculo visitado" xfId="540" builtinId="9" hidden="1"/>
    <cellStyle name="Hipervínculo visitado" xfId="544" builtinId="9" hidden="1"/>
    <cellStyle name="Hipervínculo visitado" xfId="546" builtinId="9" hidden="1"/>
    <cellStyle name="Hipervínculo visitado" xfId="548" builtinId="9" hidden="1"/>
    <cellStyle name="Hipervínculo visitado" xfId="552" builtinId="9" hidden="1"/>
    <cellStyle name="Hipervínculo visitado" xfId="554" builtinId="9" hidden="1"/>
    <cellStyle name="Hipervínculo visitado" xfId="556" builtinId="9" hidden="1"/>
    <cellStyle name="Hipervínculo visitado" xfId="560" builtinId="9" hidden="1"/>
    <cellStyle name="Hipervínculo visitado" xfId="562" builtinId="9" hidden="1"/>
    <cellStyle name="Hipervínculo visitado" xfId="564" builtinId="9" hidden="1"/>
    <cellStyle name="Hipervínculo visitado" xfId="568" builtinId="9" hidden="1"/>
    <cellStyle name="Hipervínculo visitado" xfId="570" builtinId="9" hidden="1"/>
    <cellStyle name="Hipervínculo visitado" xfId="572" builtinId="9" hidden="1"/>
    <cellStyle name="Hipervínculo visitado" xfId="576" builtinId="9" hidden="1"/>
    <cellStyle name="Hipervínculo visitado" xfId="578" builtinId="9" hidden="1"/>
    <cellStyle name="Hipervínculo visitado" xfId="580" builtinId="9" hidden="1"/>
    <cellStyle name="Hipervínculo visitado" xfId="584" builtinId="9" hidden="1"/>
    <cellStyle name="Hipervínculo visitado" xfId="586" builtinId="9" hidden="1"/>
    <cellStyle name="Hipervínculo visitado" xfId="588" builtinId="9" hidden="1"/>
    <cellStyle name="Hipervínculo visitado" xfId="592" builtinId="9" hidden="1"/>
    <cellStyle name="Hipervínculo visitado" xfId="594" builtinId="9" hidden="1"/>
    <cellStyle name="Hipervínculo visitado" xfId="596" builtinId="9" hidden="1"/>
    <cellStyle name="Hipervínculo visitado" xfId="600" builtinId="9" hidden="1"/>
    <cellStyle name="Hipervínculo visitado" xfId="602" builtinId="9" hidden="1"/>
    <cellStyle name="Hipervínculo visitado" xfId="604" builtinId="9" hidden="1"/>
    <cellStyle name="Hipervínculo visitado" xfId="608" builtinId="9" hidden="1"/>
    <cellStyle name="Hipervínculo visitado" xfId="610" builtinId="9" hidden="1"/>
    <cellStyle name="Hipervínculo visitado" xfId="612" builtinId="9" hidden="1"/>
    <cellStyle name="Hipervínculo visitado" xfId="616" builtinId="9" hidden="1"/>
    <cellStyle name="Hipervínculo visitado" xfId="618" builtinId="9" hidden="1"/>
    <cellStyle name="Hipervínculo visitado" xfId="620" builtinId="9" hidden="1"/>
    <cellStyle name="Hipervínculo visitado" xfId="624" builtinId="9" hidden="1"/>
    <cellStyle name="Hipervínculo visitado" xfId="626" builtinId="9" hidden="1"/>
    <cellStyle name="Hipervínculo visitado" xfId="628" builtinId="9" hidden="1"/>
    <cellStyle name="Hipervínculo visitado" xfId="632" builtinId="9" hidden="1"/>
    <cellStyle name="Hipervínculo visitado" xfId="634" builtinId="9" hidden="1"/>
    <cellStyle name="Hipervínculo visitado" xfId="636" builtinId="9" hidden="1"/>
    <cellStyle name="Hipervínculo visitado" xfId="640" builtinId="9" hidden="1"/>
    <cellStyle name="Hipervínculo visitado" xfId="642" builtinId="9" hidden="1"/>
    <cellStyle name="Hipervínculo visitado" xfId="644" builtinId="9" hidden="1"/>
    <cellStyle name="Hipervínculo visitado" xfId="648" builtinId="9" hidden="1"/>
    <cellStyle name="Hipervínculo visitado" xfId="650" builtinId="9" hidden="1"/>
    <cellStyle name="Hipervínculo visitado" xfId="652" builtinId="9" hidden="1"/>
    <cellStyle name="Hipervínculo visitado" xfId="656" builtinId="9" hidden="1"/>
    <cellStyle name="Hipervínculo visitado" xfId="658" builtinId="9" hidden="1"/>
    <cellStyle name="Hipervínculo visitado" xfId="660" builtinId="9" hidden="1"/>
    <cellStyle name="Hipervínculo visitado" xfId="664" builtinId="9" hidden="1"/>
    <cellStyle name="Hipervínculo visitado" xfId="666" builtinId="9" hidden="1"/>
    <cellStyle name="Hipervínculo visitado" xfId="668" builtinId="9" hidden="1"/>
    <cellStyle name="Hipervínculo visitado" xfId="672" builtinId="9" hidden="1"/>
    <cellStyle name="Hipervínculo visitado" xfId="674" builtinId="9" hidden="1"/>
    <cellStyle name="Hipervínculo visitado" xfId="676" builtinId="9" hidden="1"/>
    <cellStyle name="Hipervínculo visitado" xfId="680" builtinId="9" hidden="1"/>
    <cellStyle name="Hipervínculo visitado" xfId="682" builtinId="9" hidden="1"/>
    <cellStyle name="Hipervínculo visitado" xfId="684" builtinId="9" hidden="1"/>
    <cellStyle name="Hipervínculo visitado" xfId="688" builtinId="9" hidden="1"/>
    <cellStyle name="Hipervínculo visitado" xfId="690" builtinId="9" hidden="1"/>
    <cellStyle name="Hipervínculo visitado" xfId="692" builtinId="9" hidden="1"/>
    <cellStyle name="Hipervínculo visitado" xfId="696" builtinId="9" hidden="1"/>
    <cellStyle name="Hipervínculo visitado" xfId="698" builtinId="9" hidden="1"/>
    <cellStyle name="Hipervínculo visitado" xfId="700" builtinId="9" hidden="1"/>
    <cellStyle name="Hipervínculo visitado" xfId="704" builtinId="9" hidden="1"/>
    <cellStyle name="Hipervínculo visitado" xfId="706" builtinId="9" hidden="1"/>
    <cellStyle name="Hipervínculo visitado" xfId="708" builtinId="9" hidden="1"/>
    <cellStyle name="Hipervínculo visitado" xfId="712" builtinId="9" hidden="1"/>
    <cellStyle name="Hipervínculo visitado" xfId="714" builtinId="9" hidden="1"/>
    <cellStyle name="Hipervínculo visitado" xfId="716" builtinId="9" hidden="1"/>
    <cellStyle name="Hipervínculo visitado" xfId="720" builtinId="9" hidden="1"/>
    <cellStyle name="Hipervínculo visitado" xfId="722" builtinId="9" hidden="1"/>
    <cellStyle name="Hipervínculo visitado" xfId="724" builtinId="9" hidden="1"/>
    <cellStyle name="Hipervínculo visitado" xfId="728" builtinId="9" hidden="1"/>
    <cellStyle name="Hipervínculo visitado" xfId="730" builtinId="9" hidden="1"/>
    <cellStyle name="Hipervínculo visitado" xfId="732" builtinId="9" hidden="1"/>
    <cellStyle name="Hipervínculo visitado" xfId="736" builtinId="9" hidden="1"/>
    <cellStyle name="Hipervínculo visitado" xfId="738" builtinId="9" hidden="1"/>
    <cellStyle name="Hipervínculo visitado" xfId="740" builtinId="9" hidden="1"/>
    <cellStyle name="Hipervínculo visitado" xfId="744" builtinId="9" hidden="1"/>
    <cellStyle name="Hipervínculo visitado" xfId="746" builtinId="9" hidden="1"/>
    <cellStyle name="Hipervínculo visitado" xfId="748" builtinId="9" hidden="1"/>
    <cellStyle name="Hipervínculo visitado" xfId="752" builtinId="9" hidden="1"/>
    <cellStyle name="Hipervínculo visitado" xfId="754" builtinId="9" hidden="1"/>
    <cellStyle name="Hipervínculo visitado" xfId="756" builtinId="9" hidden="1"/>
    <cellStyle name="Hipervínculo visitado" xfId="760" builtinId="9" hidden="1"/>
    <cellStyle name="Hipervínculo visitado" xfId="762" builtinId="9" hidden="1"/>
    <cellStyle name="Hipervínculo visitado" xfId="764" builtinId="9" hidden="1"/>
    <cellStyle name="Hipervínculo visitado" xfId="768" builtinId="9" hidden="1"/>
    <cellStyle name="Hipervínculo visitado" xfId="770" builtinId="9" hidden="1"/>
    <cellStyle name="Hipervínculo visitado" xfId="772" builtinId="9" hidden="1"/>
    <cellStyle name="Hipervínculo visitado" xfId="776" builtinId="9" hidden="1"/>
    <cellStyle name="Hipervínculo visitado" xfId="778" builtinId="9" hidden="1"/>
    <cellStyle name="Hipervínculo visitado" xfId="780" builtinId="9" hidden="1"/>
    <cellStyle name="Hipervínculo visitado" xfId="784" builtinId="9" hidden="1"/>
    <cellStyle name="Hipervínculo visitado" xfId="786" builtinId="9" hidden="1"/>
    <cellStyle name="Hipervínculo visitado" xfId="788" builtinId="9" hidden="1"/>
    <cellStyle name="Hipervínculo visitado" xfId="792" builtinId="9" hidden="1"/>
    <cellStyle name="Hipervínculo visitado" xfId="794" builtinId="9" hidden="1"/>
    <cellStyle name="Hipervínculo visitado" xfId="796" builtinId="9" hidden="1"/>
    <cellStyle name="Hipervínculo visitado" xfId="800" builtinId="9" hidden="1"/>
    <cellStyle name="Hipervínculo visitado" xfId="802" builtinId="9" hidden="1"/>
    <cellStyle name="Hipervínculo visitado" xfId="804" builtinId="9" hidden="1"/>
    <cellStyle name="Hipervínculo visitado" xfId="808" builtinId="9" hidden="1"/>
    <cellStyle name="Hipervínculo visitado" xfId="810" builtinId="9" hidden="1"/>
    <cellStyle name="Hipervínculo visitado" xfId="812" builtinId="9" hidden="1"/>
    <cellStyle name="Hipervínculo visitado" xfId="816" builtinId="9" hidden="1"/>
    <cellStyle name="Hipervínculo visitado" xfId="818" builtinId="9" hidden="1"/>
    <cellStyle name="Hipervínculo visitado" xfId="820" builtinId="9" hidden="1"/>
    <cellStyle name="Hipervínculo visitado" xfId="824" builtinId="9" hidden="1"/>
    <cellStyle name="Hipervínculo visitado" xfId="826" builtinId="9" hidden="1"/>
    <cellStyle name="Hipervínculo visitado" xfId="828" builtinId="9" hidden="1"/>
    <cellStyle name="Hipervínculo visitado" xfId="832" builtinId="9" hidden="1"/>
    <cellStyle name="Hipervínculo visitado" xfId="834" builtinId="9" hidden="1"/>
    <cellStyle name="Hipervínculo visitado" xfId="836" builtinId="9" hidden="1"/>
    <cellStyle name="Hipervínculo visitado" xfId="840" builtinId="9" hidden="1"/>
    <cellStyle name="Hipervínculo visitado" xfId="842" builtinId="9" hidden="1"/>
    <cellStyle name="Hipervínculo visitado" xfId="844" builtinId="9" hidden="1"/>
    <cellStyle name="Hipervínculo visitado" xfId="848" builtinId="9" hidden="1"/>
    <cellStyle name="Hipervínculo visitado" xfId="850" builtinId="9" hidden="1"/>
    <cellStyle name="Hipervínculo visitado" xfId="852" builtinId="9" hidden="1"/>
    <cellStyle name="Hipervínculo visitado" xfId="856" builtinId="9" hidden="1"/>
    <cellStyle name="Hipervínculo visitado" xfId="858" builtinId="9" hidden="1"/>
    <cellStyle name="Hipervínculo visitado" xfId="860" builtinId="9" hidden="1"/>
    <cellStyle name="Hipervínculo visitado" xfId="864" builtinId="9" hidden="1"/>
    <cellStyle name="Hipervínculo visitado" xfId="866" builtinId="9" hidden="1"/>
    <cellStyle name="Hipervínculo visitado" xfId="868" builtinId="9" hidden="1"/>
    <cellStyle name="Hipervínculo visitado" xfId="872" builtinId="9" hidden="1"/>
    <cellStyle name="Hipervínculo visitado" xfId="874" builtinId="9" hidden="1"/>
    <cellStyle name="Hipervínculo visitado" xfId="876" builtinId="9" hidden="1"/>
    <cellStyle name="Hipervínculo visitado" xfId="880" builtinId="9" hidden="1"/>
    <cellStyle name="Hipervínculo visitado" xfId="882" builtinId="9" hidden="1"/>
    <cellStyle name="Hipervínculo visitado" xfId="884" builtinId="9" hidden="1"/>
    <cellStyle name="Hipervínculo visitado" xfId="888" builtinId="9" hidden="1"/>
    <cellStyle name="Hipervínculo visitado" xfId="890" builtinId="9" hidden="1"/>
    <cellStyle name="Hipervínculo visitado" xfId="892" builtinId="9" hidden="1"/>
    <cellStyle name="Hipervínculo visitado" xfId="896" builtinId="9" hidden="1"/>
    <cellStyle name="Hipervínculo visitado" xfId="898" builtinId="9" hidden="1"/>
    <cellStyle name="Hipervínculo visitado" xfId="900" builtinId="9" hidden="1"/>
    <cellStyle name="Hipervínculo visitado" xfId="904" builtinId="9" hidden="1"/>
    <cellStyle name="Hipervínculo visitado" xfId="902" builtinId="9" hidden="1"/>
    <cellStyle name="Hipervínculo visitado" xfId="894" builtinId="9" hidden="1"/>
    <cellStyle name="Hipervínculo visitado" xfId="886" builtinId="9" hidden="1"/>
    <cellStyle name="Hipervínculo visitado" xfId="878" builtinId="9" hidden="1"/>
    <cellStyle name="Hipervínculo visitado" xfId="870" builtinId="9" hidden="1"/>
    <cellStyle name="Hipervínculo visitado" xfId="862" builtinId="9" hidden="1"/>
    <cellStyle name="Hipervínculo visitado" xfId="854" builtinId="9" hidden="1"/>
    <cellStyle name="Hipervínculo visitado" xfId="846" builtinId="9" hidden="1"/>
    <cellStyle name="Hipervínculo visitado" xfId="838" builtinId="9" hidden="1"/>
    <cellStyle name="Hipervínculo visitado" xfId="830" builtinId="9" hidden="1"/>
    <cellStyle name="Hipervínculo visitado" xfId="822" builtinId="9" hidden="1"/>
    <cellStyle name="Hipervínculo visitado" xfId="814" builtinId="9" hidden="1"/>
    <cellStyle name="Hipervínculo visitado" xfId="806" builtinId="9" hidden="1"/>
    <cellStyle name="Hipervínculo visitado" xfId="798" builtinId="9" hidden="1"/>
    <cellStyle name="Hipervínculo visitado" xfId="790" builtinId="9" hidden="1"/>
    <cellStyle name="Hipervínculo visitado" xfId="782" builtinId="9" hidden="1"/>
    <cellStyle name="Hipervínculo visitado" xfId="774" builtinId="9" hidden="1"/>
    <cellStyle name="Hipervínculo visitado" xfId="766" builtinId="9" hidden="1"/>
    <cellStyle name="Hipervínculo visitado" xfId="758" builtinId="9" hidden="1"/>
    <cellStyle name="Hipervínculo visitado" xfId="750" builtinId="9" hidden="1"/>
    <cellStyle name="Hipervínculo visitado" xfId="742" builtinId="9" hidden="1"/>
    <cellStyle name="Hipervínculo visitado" xfId="734" builtinId="9" hidden="1"/>
    <cellStyle name="Hipervínculo visitado" xfId="726" builtinId="9" hidden="1"/>
    <cellStyle name="Hipervínculo visitado" xfId="718" builtinId="9" hidden="1"/>
    <cellStyle name="Hipervínculo visitado" xfId="710" builtinId="9" hidden="1"/>
    <cellStyle name="Hipervínculo visitado" xfId="702" builtinId="9" hidden="1"/>
    <cellStyle name="Hipervínculo visitado" xfId="694" builtinId="9" hidden="1"/>
    <cellStyle name="Hipervínculo visitado" xfId="686" builtinId="9" hidden="1"/>
    <cellStyle name="Hipervínculo visitado" xfId="678" builtinId="9" hidden="1"/>
    <cellStyle name="Hipervínculo visitado" xfId="670" builtinId="9" hidden="1"/>
    <cellStyle name="Hipervínculo visitado" xfId="662" builtinId="9" hidden="1"/>
    <cellStyle name="Hipervínculo visitado" xfId="654" builtinId="9" hidden="1"/>
    <cellStyle name="Hipervínculo visitado" xfId="646" builtinId="9" hidden="1"/>
    <cellStyle name="Hipervínculo visitado" xfId="638" builtinId="9" hidden="1"/>
    <cellStyle name="Hipervínculo visitado" xfId="630" builtinId="9" hidden="1"/>
    <cellStyle name="Hipervínculo visitado" xfId="622" builtinId="9" hidden="1"/>
    <cellStyle name="Hipervínculo visitado" xfId="614" builtinId="9" hidden="1"/>
    <cellStyle name="Hipervínculo visitado" xfId="606" builtinId="9" hidden="1"/>
    <cellStyle name="Hipervínculo visitado" xfId="598" builtinId="9" hidden="1"/>
    <cellStyle name="Hipervínculo visitado" xfId="590" builtinId="9" hidden="1"/>
    <cellStyle name="Hipervínculo visitado" xfId="582" builtinId="9" hidden="1"/>
    <cellStyle name="Hipervínculo visitado" xfId="574" builtinId="9" hidden="1"/>
    <cellStyle name="Hipervínculo visitado" xfId="566" builtinId="9" hidden="1"/>
    <cellStyle name="Hipervínculo visitado" xfId="558" builtinId="9" hidden="1"/>
    <cellStyle name="Hipervínculo visitado" xfId="550" builtinId="9" hidden="1"/>
    <cellStyle name="Hipervínculo visitado" xfId="542" builtinId="9" hidden="1"/>
    <cellStyle name="Hipervínculo visitado" xfId="534" builtinId="9" hidden="1"/>
    <cellStyle name="Hipervínculo visitado" xfId="526" builtinId="9" hidden="1"/>
    <cellStyle name="Hipervínculo visitado" xfId="518" builtinId="9" hidden="1"/>
    <cellStyle name="Hipervínculo visitado" xfId="510" builtinId="9" hidden="1"/>
    <cellStyle name="Hipervínculo visitado" xfId="502" builtinId="9" hidden="1"/>
    <cellStyle name="Hipervínculo visitado" xfId="494" builtinId="9" hidden="1"/>
    <cellStyle name="Hipervínculo visitado" xfId="486" builtinId="9" hidden="1"/>
    <cellStyle name="Hipervínculo visitado" xfId="478" builtinId="9" hidden="1"/>
    <cellStyle name="Hipervínculo visitado" xfId="470" builtinId="9" hidden="1"/>
    <cellStyle name="Hipervínculo visitado" xfId="462" builtinId="9" hidden="1"/>
    <cellStyle name="Hipervínculo visitado" xfId="454" builtinId="9" hidden="1"/>
    <cellStyle name="Hipervínculo visitado" xfId="446" builtinId="9" hidden="1"/>
    <cellStyle name="Hipervínculo visitado" xfId="438" builtinId="9" hidden="1"/>
    <cellStyle name="Hipervínculo visitado" xfId="430" builtinId="9" hidden="1"/>
    <cellStyle name="Hipervínculo visitado" xfId="422" builtinId="9" hidden="1"/>
    <cellStyle name="Hipervínculo visitado" xfId="414" builtinId="9" hidden="1"/>
    <cellStyle name="Hipervínculo visitado" xfId="406" builtinId="9" hidden="1"/>
    <cellStyle name="Hipervínculo visitado" xfId="398" builtinId="9" hidden="1"/>
    <cellStyle name="Hipervínculo visitado" xfId="390" builtinId="9" hidden="1"/>
    <cellStyle name="Hipervínculo visitado" xfId="382" builtinId="9" hidden="1"/>
    <cellStyle name="Hipervínculo visitado" xfId="374" builtinId="9" hidden="1"/>
    <cellStyle name="Hipervínculo visitado" xfId="366" builtinId="9" hidden="1"/>
    <cellStyle name="Hipervínculo visitado" xfId="358" builtinId="9" hidden="1"/>
    <cellStyle name="Hipervínculo visitado" xfId="350" builtinId="9" hidden="1"/>
    <cellStyle name="Hipervínculo visitado" xfId="342" builtinId="9" hidden="1"/>
    <cellStyle name="Hipervínculo visitado" xfId="334" builtinId="9" hidden="1"/>
    <cellStyle name="Hipervínculo visitado" xfId="326"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10" builtinId="9" hidden="1"/>
    <cellStyle name="Hipervínculo visitado" xfId="294" builtinId="9" hidden="1"/>
    <cellStyle name="Hipervínculo visitado" xfId="278" builtinId="9" hidden="1"/>
    <cellStyle name="Hipervínculo visitado" xfId="262" builtinId="9" hidden="1"/>
    <cellStyle name="Hipervínculo visitado" xfId="246" builtinId="9" hidden="1"/>
    <cellStyle name="Hipervínculo visitado" xfId="230" builtinId="9" hidden="1"/>
    <cellStyle name="Hipervínculo visitado" xfId="214" builtinId="9" hidden="1"/>
    <cellStyle name="Hipervínculo visitado" xfId="198" builtinId="9" hidden="1"/>
    <cellStyle name="Hipervínculo visitado" xfId="182" builtinId="9" hidden="1"/>
    <cellStyle name="Hipervínculo visitado" xfId="166" builtinId="9" hidden="1"/>
    <cellStyle name="Hipervínculo visitado" xfId="150"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18" builtinId="9" hidden="1"/>
    <cellStyle name="Hipervínculo visitado" xfId="86"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5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4" builtinId="9" hidden="1"/>
    <cellStyle name="Hipervínculo visitado" xfId="6" builtinId="9" hidden="1"/>
    <cellStyle name="Hipervínculo visitado" xfId="2"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83"/>
  <sheetViews>
    <sheetView zoomScale="78" zoomScaleNormal="78" workbookViewId="0">
      <pane xSplit="9" ySplit="5" topLeftCell="AU71" activePane="bottomRight" state="frozen"/>
      <selection pane="bottomRight" activeCell="AZ76" sqref="AZ76"/>
      <selection pane="bottomLeft" activeCell="A6" sqref="A6"/>
      <selection pane="topRight" activeCell="I1" sqref="I1"/>
    </sheetView>
  </sheetViews>
  <sheetFormatPr defaultColWidth="10.875" defaultRowHeight="15.6"/>
  <cols>
    <col min="1" max="1" width="15.5" style="14" customWidth="1"/>
    <col min="2" max="2" width="12.5" style="14" customWidth="1"/>
    <col min="3" max="4" width="48.375" style="15" customWidth="1"/>
    <col min="5" max="5" width="11.625" style="11" customWidth="1"/>
    <col min="6" max="6" width="11.125" style="11" customWidth="1"/>
    <col min="7" max="7" width="10.875" style="11" customWidth="1"/>
    <col min="8" max="8" width="11.5" style="11" customWidth="1"/>
    <col min="9" max="9" width="11.875" style="11" customWidth="1"/>
    <col min="10" max="11" width="7.125" style="11" customWidth="1"/>
    <col min="12" max="12" width="10.375" style="10" customWidth="1"/>
    <col min="13" max="32" width="7.125" style="11" customWidth="1"/>
    <col min="33" max="33" width="10.375" style="10" customWidth="1"/>
    <col min="34" max="45" width="7.125" style="11" customWidth="1"/>
    <col min="46" max="46" width="10.125" style="10" customWidth="1"/>
    <col min="47" max="50" width="7.125" style="11" customWidth="1"/>
    <col min="51" max="51" width="10.375" style="10" customWidth="1"/>
    <col min="52" max="69" width="11" customWidth="1"/>
    <col min="70" max="16384" width="10.875" style="14"/>
  </cols>
  <sheetData>
    <row r="1" spans="1:51" ht="23.45">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row>
    <row r="2" spans="1:51" ht="16.149999999999999" thickBot="1">
      <c r="A2" s="14" t="s">
        <v>1</v>
      </c>
      <c r="C2" s="15">
        <v>4</v>
      </c>
      <c r="J2" s="11" t="s">
        <v>2</v>
      </c>
      <c r="M2" s="11" t="s">
        <v>2</v>
      </c>
      <c r="Q2" s="11" t="s">
        <v>2</v>
      </c>
      <c r="U2" s="11" t="s">
        <v>2</v>
      </c>
      <c r="AH2" s="11" t="s">
        <v>2</v>
      </c>
      <c r="AL2" s="11" t="s">
        <v>2</v>
      </c>
      <c r="AP2" s="11" t="s">
        <v>2</v>
      </c>
      <c r="AU2" s="11" t="s">
        <v>2</v>
      </c>
    </row>
    <row r="3" spans="1:51" s="54" customFormat="1" ht="23.1" customHeight="1">
      <c r="A3" s="137" t="s">
        <v>3</v>
      </c>
      <c r="B3" s="140" t="s">
        <v>4</v>
      </c>
      <c r="C3" s="143" t="s">
        <v>5</v>
      </c>
      <c r="D3" s="159" t="s">
        <v>6</v>
      </c>
      <c r="E3" s="149" t="s">
        <v>7</v>
      </c>
      <c r="F3" s="179" t="s">
        <v>8</v>
      </c>
      <c r="G3" s="179" t="s">
        <v>9</v>
      </c>
      <c r="H3" s="146" t="s">
        <v>10</v>
      </c>
      <c r="I3" s="159" t="s">
        <v>11</v>
      </c>
      <c r="J3" s="154" t="s">
        <v>12</v>
      </c>
      <c r="K3" s="154"/>
      <c r="L3" s="77"/>
      <c r="M3" s="184" t="s">
        <v>13</v>
      </c>
      <c r="N3" s="185"/>
      <c r="O3" s="185"/>
      <c r="P3" s="185"/>
      <c r="Q3" s="185"/>
      <c r="R3" s="185"/>
      <c r="S3" s="185"/>
      <c r="T3" s="185"/>
      <c r="U3" s="185"/>
      <c r="V3" s="185"/>
      <c r="W3" s="185"/>
      <c r="X3" s="185"/>
      <c r="Y3" s="185"/>
      <c r="Z3" s="185"/>
      <c r="AA3" s="185"/>
      <c r="AB3" s="185"/>
      <c r="AC3" s="185"/>
      <c r="AD3" s="185"/>
      <c r="AE3" s="84"/>
      <c r="AF3" s="84"/>
      <c r="AG3" s="60"/>
      <c r="AH3" s="184" t="s">
        <v>14</v>
      </c>
      <c r="AI3" s="185"/>
      <c r="AJ3" s="185"/>
      <c r="AK3" s="185"/>
      <c r="AL3" s="185"/>
      <c r="AM3" s="185"/>
      <c r="AN3" s="185"/>
      <c r="AO3" s="185"/>
      <c r="AP3" s="185"/>
      <c r="AQ3" s="185"/>
      <c r="AR3" s="185"/>
      <c r="AS3" s="185"/>
      <c r="AT3" s="189"/>
      <c r="AU3" s="190" t="s">
        <v>15</v>
      </c>
      <c r="AV3" s="185"/>
      <c r="AW3" s="185"/>
      <c r="AX3" s="185"/>
      <c r="AY3" s="191"/>
    </row>
    <row r="4" spans="1:51" s="55" customFormat="1" ht="35.1" customHeight="1">
      <c r="A4" s="138"/>
      <c r="B4" s="141"/>
      <c r="C4" s="144"/>
      <c r="D4" s="160"/>
      <c r="E4" s="150"/>
      <c r="F4" s="180"/>
      <c r="G4" s="180"/>
      <c r="H4" s="147"/>
      <c r="I4" s="160"/>
      <c r="J4" s="183" t="s">
        <v>16</v>
      </c>
      <c r="K4" s="182"/>
      <c r="L4" s="162" t="s">
        <v>17</v>
      </c>
      <c r="M4" s="182" t="s">
        <v>16</v>
      </c>
      <c r="N4" s="136"/>
      <c r="O4" s="136" t="s">
        <v>18</v>
      </c>
      <c r="P4" s="136"/>
      <c r="Q4" s="136" t="s">
        <v>19</v>
      </c>
      <c r="R4" s="136"/>
      <c r="S4" s="136" t="s">
        <v>20</v>
      </c>
      <c r="T4" s="136"/>
      <c r="U4" s="136" t="s">
        <v>21</v>
      </c>
      <c r="V4" s="136"/>
      <c r="W4" s="136" t="s">
        <v>22</v>
      </c>
      <c r="X4" s="136"/>
      <c r="Y4" s="136" t="s">
        <v>23</v>
      </c>
      <c r="Z4" s="136"/>
      <c r="AA4" s="136" t="s">
        <v>24</v>
      </c>
      <c r="AB4" s="136"/>
      <c r="AC4" s="136" t="s">
        <v>25</v>
      </c>
      <c r="AD4" s="136"/>
      <c r="AE4" s="136" t="s">
        <v>26</v>
      </c>
      <c r="AF4" s="136"/>
      <c r="AG4" s="162" t="s">
        <v>27</v>
      </c>
      <c r="AH4" s="182" t="s">
        <v>16</v>
      </c>
      <c r="AI4" s="136"/>
      <c r="AJ4" s="136" t="s">
        <v>18</v>
      </c>
      <c r="AK4" s="136"/>
      <c r="AL4" s="136" t="s">
        <v>19</v>
      </c>
      <c r="AM4" s="136"/>
      <c r="AN4" s="136" t="s">
        <v>20</v>
      </c>
      <c r="AO4" s="136"/>
      <c r="AP4" s="136" t="s">
        <v>21</v>
      </c>
      <c r="AQ4" s="136"/>
      <c r="AR4" s="136" t="s">
        <v>22</v>
      </c>
      <c r="AS4" s="136"/>
      <c r="AT4" s="164" t="s">
        <v>28</v>
      </c>
      <c r="AU4" s="166" t="s">
        <v>16</v>
      </c>
      <c r="AV4" s="136"/>
      <c r="AW4" s="136" t="s">
        <v>18</v>
      </c>
      <c r="AX4" s="136"/>
      <c r="AY4" s="162" t="s">
        <v>29</v>
      </c>
    </row>
    <row r="5" spans="1:51" s="56" customFormat="1" ht="26.1" customHeight="1" thickBot="1">
      <c r="A5" s="139"/>
      <c r="B5" s="142" t="s">
        <v>2</v>
      </c>
      <c r="C5" s="145" t="s">
        <v>2</v>
      </c>
      <c r="D5" s="161"/>
      <c r="E5" s="151"/>
      <c r="F5" s="181"/>
      <c r="G5" s="181"/>
      <c r="H5" s="148"/>
      <c r="I5" s="161"/>
      <c r="J5" s="59" t="s">
        <v>30</v>
      </c>
      <c r="K5" s="58" t="s">
        <v>31</v>
      </c>
      <c r="L5" s="163"/>
      <c r="M5" s="59" t="s">
        <v>30</v>
      </c>
      <c r="N5" s="58" t="s">
        <v>31</v>
      </c>
      <c r="O5" s="58" t="s">
        <v>30</v>
      </c>
      <c r="P5" s="58" t="s">
        <v>31</v>
      </c>
      <c r="Q5" s="58" t="s">
        <v>30</v>
      </c>
      <c r="R5" s="58" t="s">
        <v>31</v>
      </c>
      <c r="S5" s="58" t="s">
        <v>30</v>
      </c>
      <c r="T5" s="58" t="s">
        <v>31</v>
      </c>
      <c r="U5" s="58" t="s">
        <v>30</v>
      </c>
      <c r="V5" s="58" t="s">
        <v>31</v>
      </c>
      <c r="W5" s="58" t="s">
        <v>30</v>
      </c>
      <c r="X5" s="58" t="s">
        <v>31</v>
      </c>
      <c r="Y5" s="58" t="s">
        <v>30</v>
      </c>
      <c r="Z5" s="58" t="s">
        <v>31</v>
      </c>
      <c r="AA5" s="58" t="s">
        <v>30</v>
      </c>
      <c r="AB5" s="58" t="s">
        <v>31</v>
      </c>
      <c r="AC5" s="58" t="s">
        <v>30</v>
      </c>
      <c r="AD5" s="58" t="s">
        <v>31</v>
      </c>
      <c r="AE5" s="58" t="s">
        <v>30</v>
      </c>
      <c r="AF5" s="58" t="s">
        <v>31</v>
      </c>
      <c r="AG5" s="163"/>
      <c r="AH5" s="59" t="s">
        <v>30</v>
      </c>
      <c r="AI5" s="58" t="s">
        <v>31</v>
      </c>
      <c r="AJ5" s="58" t="s">
        <v>30</v>
      </c>
      <c r="AK5" s="58" t="s">
        <v>31</v>
      </c>
      <c r="AL5" s="58" t="s">
        <v>30</v>
      </c>
      <c r="AM5" s="58" t="s">
        <v>31</v>
      </c>
      <c r="AN5" s="58" t="s">
        <v>30</v>
      </c>
      <c r="AO5" s="58" t="s">
        <v>31</v>
      </c>
      <c r="AP5" s="58" t="s">
        <v>30</v>
      </c>
      <c r="AQ5" s="58" t="s">
        <v>31</v>
      </c>
      <c r="AR5" s="58" t="s">
        <v>30</v>
      </c>
      <c r="AS5" s="58" t="s">
        <v>31</v>
      </c>
      <c r="AT5" s="165"/>
      <c r="AU5" s="57" t="s">
        <v>30</v>
      </c>
      <c r="AV5" s="58" t="s">
        <v>31</v>
      </c>
      <c r="AW5" s="58" t="s">
        <v>30</v>
      </c>
      <c r="AX5" s="58" t="s">
        <v>31</v>
      </c>
      <c r="AY5" s="163"/>
    </row>
    <row r="6" spans="1:51" s="56" customFormat="1" ht="72.95" customHeight="1">
      <c r="A6" s="155" t="s">
        <v>32</v>
      </c>
      <c r="B6" s="157">
        <v>0.5</v>
      </c>
      <c r="C6" s="111" t="s">
        <v>33</v>
      </c>
      <c r="D6" s="103" t="s">
        <v>34</v>
      </c>
      <c r="E6" s="173">
        <v>4</v>
      </c>
      <c r="F6" s="175">
        <v>14</v>
      </c>
      <c r="G6" s="175">
        <v>4</v>
      </c>
      <c r="H6" s="167">
        <f t="shared" ref="H6:H9" si="0">G6*E6</f>
        <v>16</v>
      </c>
      <c r="I6" s="152">
        <v>40</v>
      </c>
      <c r="J6" s="92"/>
      <c r="K6" s="93"/>
      <c r="L6" s="94"/>
      <c r="M6" s="92"/>
      <c r="N6" s="93"/>
      <c r="O6" s="93"/>
      <c r="P6" s="93"/>
      <c r="Q6" s="93"/>
      <c r="R6" s="93"/>
      <c r="S6" s="93"/>
      <c r="T6" s="93"/>
      <c r="U6" s="93"/>
      <c r="V6" s="93"/>
      <c r="W6" s="93"/>
      <c r="X6" s="93"/>
      <c r="Y6" s="93"/>
      <c r="Z6" s="93"/>
      <c r="AA6" s="93"/>
      <c r="AB6" s="93"/>
      <c r="AC6" s="93"/>
      <c r="AD6" s="93"/>
      <c r="AE6" s="93"/>
      <c r="AF6" s="93"/>
      <c r="AG6" s="94"/>
      <c r="AH6" s="92"/>
      <c r="AI6" s="93"/>
      <c r="AJ6" s="93"/>
      <c r="AK6" s="93"/>
      <c r="AL6" s="93"/>
      <c r="AM6" s="93"/>
      <c r="AN6" s="93"/>
      <c r="AO6" s="93"/>
      <c r="AP6" s="93"/>
      <c r="AQ6" s="93"/>
      <c r="AR6" s="93"/>
      <c r="AS6" s="93"/>
      <c r="AT6" s="95"/>
      <c r="AU6" s="96"/>
      <c r="AV6" s="93"/>
      <c r="AW6" s="93"/>
      <c r="AX6" s="93"/>
      <c r="AY6" s="94"/>
    </row>
    <row r="7" spans="1:51" s="56" customFormat="1" ht="59.1" customHeight="1">
      <c r="A7" s="155"/>
      <c r="B7" s="157"/>
      <c r="C7" s="102" t="s">
        <v>35</v>
      </c>
      <c r="D7" s="103" t="s">
        <v>36</v>
      </c>
      <c r="E7" s="173"/>
      <c r="F7" s="175"/>
      <c r="G7" s="175"/>
      <c r="H7" s="168">
        <f t="shared" si="0"/>
        <v>0</v>
      </c>
      <c r="I7" s="152"/>
      <c r="J7" s="72"/>
      <c r="K7" s="73"/>
      <c r="L7" s="74"/>
      <c r="M7" s="72"/>
      <c r="N7" s="73"/>
      <c r="O7" s="73"/>
      <c r="P7" s="73"/>
      <c r="Q7" s="73"/>
      <c r="R7" s="73"/>
      <c r="S7" s="73"/>
      <c r="T7" s="73"/>
      <c r="U7" s="73"/>
      <c r="V7" s="73"/>
      <c r="W7" s="73"/>
      <c r="X7" s="73"/>
      <c r="Y7" s="73"/>
      <c r="Z7" s="73"/>
      <c r="AA7" s="73"/>
      <c r="AB7" s="73"/>
      <c r="AC7" s="73"/>
      <c r="AD7" s="73"/>
      <c r="AE7" s="73"/>
      <c r="AF7" s="73"/>
      <c r="AG7" s="74"/>
      <c r="AH7" s="72"/>
      <c r="AI7" s="73"/>
      <c r="AJ7" s="73"/>
      <c r="AK7" s="73"/>
      <c r="AL7" s="73"/>
      <c r="AM7" s="73"/>
      <c r="AN7" s="73"/>
      <c r="AO7" s="73"/>
      <c r="AP7" s="73"/>
      <c r="AQ7" s="73"/>
      <c r="AR7" s="73"/>
      <c r="AS7" s="73"/>
      <c r="AT7" s="75"/>
      <c r="AU7" s="76"/>
      <c r="AV7" s="73"/>
      <c r="AW7" s="73"/>
      <c r="AX7" s="73"/>
      <c r="AY7" s="74"/>
    </row>
    <row r="8" spans="1:51" s="56" customFormat="1" ht="54.95" customHeight="1">
      <c r="A8" s="155"/>
      <c r="B8" s="157"/>
      <c r="C8" s="102" t="s">
        <v>37</v>
      </c>
      <c r="D8" s="103" t="s">
        <v>38</v>
      </c>
      <c r="E8" s="173"/>
      <c r="F8" s="175"/>
      <c r="G8" s="175"/>
      <c r="H8" s="168">
        <f t="shared" si="0"/>
        <v>0</v>
      </c>
      <c r="I8" s="152"/>
      <c r="J8" s="72"/>
      <c r="K8" s="73"/>
      <c r="L8" s="74"/>
      <c r="M8" s="72"/>
      <c r="N8" s="73"/>
      <c r="O8" s="73"/>
      <c r="P8" s="73"/>
      <c r="Q8" s="73"/>
      <c r="R8" s="73"/>
      <c r="S8" s="73"/>
      <c r="T8" s="73"/>
      <c r="U8" s="73"/>
      <c r="V8" s="73"/>
      <c r="W8" s="73"/>
      <c r="X8" s="73"/>
      <c r="Y8" s="73"/>
      <c r="Z8" s="73"/>
      <c r="AA8" s="73"/>
      <c r="AB8" s="73"/>
      <c r="AC8" s="73"/>
      <c r="AD8" s="73"/>
      <c r="AE8" s="73"/>
      <c r="AF8" s="73"/>
      <c r="AG8" s="74"/>
      <c r="AH8" s="72"/>
      <c r="AI8" s="73"/>
      <c r="AJ8" s="73"/>
      <c r="AK8" s="73"/>
      <c r="AL8" s="73"/>
      <c r="AM8" s="73"/>
      <c r="AN8" s="73"/>
      <c r="AO8" s="73"/>
      <c r="AP8" s="73"/>
      <c r="AQ8" s="73"/>
      <c r="AR8" s="73"/>
      <c r="AS8" s="73"/>
      <c r="AT8" s="75"/>
      <c r="AU8" s="76"/>
      <c r="AV8" s="73"/>
      <c r="AW8" s="73"/>
      <c r="AX8" s="73"/>
      <c r="AY8" s="74"/>
    </row>
    <row r="9" spans="1:51" ht="66.95" customHeight="1">
      <c r="A9" s="155"/>
      <c r="B9" s="157"/>
      <c r="C9" s="102" t="s">
        <v>39</v>
      </c>
      <c r="D9" s="103" t="s">
        <v>40</v>
      </c>
      <c r="E9" s="174"/>
      <c r="F9" s="176" t="s">
        <v>2</v>
      </c>
      <c r="G9" s="176" t="s">
        <v>2</v>
      </c>
      <c r="H9" s="169" t="e">
        <f t="shared" si="0"/>
        <v>#VALUE!</v>
      </c>
      <c r="I9" s="153"/>
      <c r="J9" s="40"/>
      <c r="K9" s="39"/>
      <c r="L9" s="53"/>
      <c r="M9" s="52"/>
      <c r="N9" s="39"/>
      <c r="O9" s="39"/>
      <c r="P9" s="39"/>
      <c r="Q9" s="39"/>
      <c r="R9" s="39"/>
      <c r="S9" s="39"/>
      <c r="T9" s="39"/>
      <c r="U9" s="39"/>
      <c r="V9" s="39"/>
      <c r="W9" s="39"/>
      <c r="X9" s="39"/>
      <c r="Y9" s="39"/>
      <c r="Z9" s="39"/>
      <c r="AA9" s="39"/>
      <c r="AB9" s="39"/>
      <c r="AC9" s="39"/>
      <c r="AD9" s="39"/>
      <c r="AE9" s="39"/>
      <c r="AF9" s="39"/>
      <c r="AG9" s="53"/>
      <c r="AH9" s="52"/>
      <c r="AI9" s="39"/>
      <c r="AJ9" s="39"/>
      <c r="AK9" s="39"/>
      <c r="AL9" s="39"/>
      <c r="AM9" s="39"/>
      <c r="AN9" s="39"/>
      <c r="AO9" s="39"/>
      <c r="AP9" s="39"/>
      <c r="AQ9" s="39"/>
      <c r="AR9" s="39"/>
      <c r="AS9" s="39"/>
      <c r="AT9" s="53"/>
      <c r="AU9" s="52"/>
      <c r="AV9" s="39"/>
      <c r="AW9" s="39"/>
      <c r="AX9" s="39"/>
      <c r="AY9" s="53"/>
    </row>
    <row r="10" spans="1:51" ht="24" customHeight="1">
      <c r="A10" s="156"/>
      <c r="B10" s="158"/>
      <c r="C10" s="18" t="s">
        <v>41</v>
      </c>
      <c r="D10" s="97"/>
      <c r="E10" s="22"/>
      <c r="F10" s="44"/>
      <c r="G10" s="44"/>
      <c r="H10" s="86"/>
      <c r="I10" s="19"/>
      <c r="J10" s="90"/>
      <c r="K10" s="34"/>
      <c r="L10" s="48"/>
      <c r="M10" s="35"/>
      <c r="N10" s="34"/>
      <c r="O10" s="34"/>
      <c r="P10" s="34"/>
      <c r="Q10" s="34"/>
      <c r="R10" s="34"/>
      <c r="S10" s="34"/>
      <c r="T10" s="34"/>
      <c r="U10" s="34"/>
      <c r="V10" s="34"/>
      <c r="W10" s="34"/>
      <c r="X10" s="34"/>
      <c r="Y10" s="34"/>
      <c r="Z10" s="34"/>
      <c r="AA10" s="34"/>
      <c r="AB10" s="34"/>
      <c r="AC10" s="34"/>
      <c r="AD10" s="34"/>
      <c r="AE10" s="34"/>
      <c r="AF10" s="34"/>
      <c r="AG10" s="48"/>
      <c r="AH10" s="35"/>
      <c r="AI10" s="34"/>
      <c r="AJ10" s="34"/>
      <c r="AK10" s="34"/>
      <c r="AL10" s="34"/>
      <c r="AM10" s="34"/>
      <c r="AN10" s="34"/>
      <c r="AO10" s="34"/>
      <c r="AP10" s="34"/>
      <c r="AQ10" s="34"/>
      <c r="AR10" s="34"/>
      <c r="AS10" s="34"/>
      <c r="AT10" s="48"/>
      <c r="AU10" s="35"/>
      <c r="AV10" s="13"/>
      <c r="AW10" s="13"/>
      <c r="AX10" s="13"/>
      <c r="AY10" s="47"/>
    </row>
    <row r="11" spans="1:51" customFormat="1" ht="78">
      <c r="A11" s="125" t="s">
        <v>12</v>
      </c>
      <c r="B11" s="126">
        <v>1</v>
      </c>
      <c r="C11" s="104" t="s">
        <v>42</v>
      </c>
      <c r="D11" s="107" t="s">
        <v>43</v>
      </c>
      <c r="E11" s="119">
        <v>1</v>
      </c>
      <c r="F11" s="120">
        <v>3</v>
      </c>
      <c r="G11" s="120">
        <v>47</v>
      </c>
      <c r="H11" s="121">
        <f t="shared" ref="H11:H13" si="1">G11*E11</f>
        <v>47</v>
      </c>
      <c r="I11" s="113"/>
      <c r="J11" s="122">
        <v>16</v>
      </c>
      <c r="K11" s="123">
        <f>J11*$C$2</f>
        <v>64</v>
      </c>
      <c r="L11" s="124">
        <v>48</v>
      </c>
      <c r="M11" s="9"/>
      <c r="N11" s="1"/>
      <c r="O11" s="1"/>
      <c r="P11" s="1"/>
      <c r="Q11" s="1"/>
      <c r="R11" s="1"/>
      <c r="S11" s="1"/>
      <c r="T11" s="1"/>
      <c r="U11" s="1"/>
      <c r="V11" s="1"/>
      <c r="W11" s="1"/>
      <c r="X11" s="1"/>
      <c r="Y11" s="1"/>
      <c r="Z11" s="1"/>
      <c r="AA11" s="1"/>
      <c r="AB11" s="1"/>
      <c r="AC11" s="1"/>
      <c r="AD11" s="1"/>
      <c r="AE11" s="1"/>
      <c r="AF11" s="1"/>
      <c r="AG11" s="8"/>
      <c r="AH11" s="9"/>
      <c r="AI11" s="1"/>
      <c r="AJ11" s="1"/>
      <c r="AK11" s="1"/>
      <c r="AL11" s="1"/>
      <c r="AM11" s="1"/>
      <c r="AN11" s="1"/>
      <c r="AO11" s="1"/>
      <c r="AP11" s="1"/>
      <c r="AQ11" s="1"/>
      <c r="AR11" s="1"/>
      <c r="AS11" s="1"/>
      <c r="AT11" s="8"/>
      <c r="AU11" s="9"/>
      <c r="AV11" s="1"/>
      <c r="AW11" s="1"/>
      <c r="AX11" s="1"/>
      <c r="AY11" s="8"/>
    </row>
    <row r="12" spans="1:51" customFormat="1" ht="78">
      <c r="A12" s="125"/>
      <c r="B12" s="126"/>
      <c r="C12" s="102" t="s">
        <v>44</v>
      </c>
      <c r="D12" s="106" t="s">
        <v>45</v>
      </c>
      <c r="E12" s="119">
        <v>1</v>
      </c>
      <c r="F12" s="120">
        <v>4</v>
      </c>
      <c r="G12" s="120">
        <v>45</v>
      </c>
      <c r="H12" s="121">
        <f t="shared" si="1"/>
        <v>45</v>
      </c>
      <c r="I12" s="113"/>
      <c r="J12" s="122">
        <v>12</v>
      </c>
      <c r="K12" s="123">
        <f t="shared" ref="K12:K13" si="2">J12*$C$2</f>
        <v>48</v>
      </c>
      <c r="L12" s="124">
        <f>K12</f>
        <v>48</v>
      </c>
      <c r="M12" s="9"/>
      <c r="N12" s="1"/>
      <c r="O12" s="1"/>
      <c r="P12" s="1"/>
      <c r="Q12" s="1"/>
      <c r="R12" s="1"/>
      <c r="S12" s="1"/>
      <c r="T12" s="1"/>
      <c r="U12" s="1"/>
      <c r="V12" s="1"/>
      <c r="W12" s="1"/>
      <c r="X12" s="1"/>
      <c r="Y12" s="1"/>
      <c r="Z12" s="1"/>
      <c r="AA12" s="1"/>
      <c r="AB12" s="1"/>
      <c r="AC12" s="1"/>
      <c r="AD12" s="1"/>
      <c r="AE12" s="1"/>
      <c r="AF12" s="1"/>
      <c r="AG12" s="8"/>
      <c r="AH12" s="9"/>
      <c r="AI12" s="1"/>
      <c r="AJ12" s="1"/>
      <c r="AK12" s="1"/>
      <c r="AL12" s="1"/>
      <c r="AM12" s="1"/>
      <c r="AN12" s="1"/>
      <c r="AO12" s="1"/>
      <c r="AP12" s="1"/>
      <c r="AQ12" s="1"/>
      <c r="AR12" s="1"/>
      <c r="AS12" s="1"/>
      <c r="AT12" s="8"/>
      <c r="AU12" s="9"/>
      <c r="AV12" s="1"/>
      <c r="AW12" s="1"/>
      <c r="AX12" s="1"/>
      <c r="AY12" s="8"/>
    </row>
    <row r="13" spans="1:51" customFormat="1" ht="39.950000000000003" customHeight="1">
      <c r="A13" s="125"/>
      <c r="B13" s="126"/>
      <c r="C13" s="102" t="s">
        <v>46</v>
      </c>
      <c r="D13" s="106" t="s">
        <v>47</v>
      </c>
      <c r="E13" s="119">
        <v>1</v>
      </c>
      <c r="F13" s="120">
        <v>14</v>
      </c>
      <c r="G13" s="120">
        <v>9</v>
      </c>
      <c r="H13" s="121">
        <f t="shared" si="1"/>
        <v>9</v>
      </c>
      <c r="I13" s="113"/>
      <c r="J13" s="122">
        <v>4</v>
      </c>
      <c r="K13" s="123">
        <f t="shared" si="2"/>
        <v>16</v>
      </c>
      <c r="L13" s="124">
        <f>K13</f>
        <v>16</v>
      </c>
      <c r="M13" s="9"/>
      <c r="N13" s="1"/>
      <c r="O13" s="1"/>
      <c r="P13" s="1"/>
      <c r="Q13" s="1"/>
      <c r="R13" s="1"/>
      <c r="S13" s="1"/>
      <c r="T13" s="1"/>
      <c r="U13" s="1"/>
      <c r="V13" s="1"/>
      <c r="W13" s="1"/>
      <c r="X13" s="1"/>
      <c r="Y13" s="1"/>
      <c r="Z13" s="1"/>
      <c r="AA13" s="1"/>
      <c r="AB13" s="1"/>
      <c r="AC13" s="1"/>
      <c r="AD13" s="1"/>
      <c r="AE13" s="1"/>
      <c r="AF13" s="1"/>
      <c r="AG13" s="8"/>
      <c r="AH13" s="9"/>
      <c r="AI13" s="1"/>
      <c r="AJ13" s="1"/>
      <c r="AK13" s="1"/>
      <c r="AL13" s="1"/>
      <c r="AM13" s="1"/>
      <c r="AN13" s="1"/>
      <c r="AO13" s="1"/>
      <c r="AP13" s="1"/>
      <c r="AQ13" s="1"/>
      <c r="AR13" s="1"/>
      <c r="AS13" s="1"/>
      <c r="AT13" s="8"/>
      <c r="AU13" s="9"/>
      <c r="AV13" s="1"/>
      <c r="AW13" s="1"/>
      <c r="AX13" s="1"/>
      <c r="AY13" s="8"/>
    </row>
    <row r="14" spans="1:51" customFormat="1" ht="39.950000000000003" customHeight="1">
      <c r="A14" s="125"/>
      <c r="B14" s="126"/>
      <c r="C14" s="102" t="s">
        <v>48</v>
      </c>
      <c r="D14" s="106" t="s">
        <v>49</v>
      </c>
      <c r="E14" s="119">
        <v>1</v>
      </c>
      <c r="F14" s="120">
        <v>7</v>
      </c>
      <c r="G14" s="120">
        <v>26</v>
      </c>
      <c r="H14" s="121">
        <f t="shared" ref="H14" si="3">G14*E14</f>
        <v>26</v>
      </c>
      <c r="I14" s="113"/>
      <c r="J14" s="122">
        <v>8</v>
      </c>
      <c r="K14" s="123">
        <f t="shared" ref="K14" si="4">J14*$C$2</f>
        <v>32</v>
      </c>
      <c r="L14" s="124">
        <f>K14</f>
        <v>32</v>
      </c>
      <c r="M14" s="9"/>
      <c r="N14" s="1"/>
      <c r="O14" s="1"/>
      <c r="P14" s="1"/>
      <c r="Q14" s="1"/>
      <c r="R14" s="1"/>
      <c r="S14" s="1"/>
      <c r="T14" s="1"/>
      <c r="U14" s="1"/>
      <c r="V14" s="1"/>
      <c r="W14" s="1"/>
      <c r="X14" s="1"/>
      <c r="Y14" s="1"/>
      <c r="Z14" s="1"/>
      <c r="AA14" s="1"/>
      <c r="AB14" s="1"/>
      <c r="AC14" s="1"/>
      <c r="AD14" s="1"/>
      <c r="AE14" s="1"/>
      <c r="AF14" s="1"/>
      <c r="AG14" s="8"/>
      <c r="AH14" s="9"/>
      <c r="AI14" s="1"/>
      <c r="AJ14" s="1"/>
      <c r="AK14" s="1"/>
      <c r="AL14" s="1"/>
      <c r="AM14" s="1"/>
      <c r="AN14" s="1"/>
      <c r="AO14" s="1"/>
      <c r="AP14" s="1"/>
      <c r="AQ14" s="1"/>
      <c r="AR14" s="1"/>
      <c r="AS14" s="1"/>
      <c r="AT14" s="8"/>
      <c r="AU14" s="9"/>
      <c r="AV14" s="1"/>
      <c r="AW14" s="1"/>
      <c r="AX14" s="1"/>
      <c r="AY14" s="8"/>
    </row>
    <row r="15" spans="1:51" ht="24.95" customHeight="1">
      <c r="A15" s="125"/>
      <c r="B15" s="126"/>
      <c r="C15" s="23" t="s">
        <v>41</v>
      </c>
      <c r="D15" s="99"/>
      <c r="E15" s="26"/>
      <c r="F15" s="45"/>
      <c r="G15" s="45"/>
      <c r="H15" s="27">
        <f>SUM(H11:H14)</f>
        <v>127</v>
      </c>
      <c r="I15" s="24"/>
      <c r="J15" s="83">
        <f>SUM(J11:J14)</f>
        <v>40</v>
      </c>
      <c r="K15" s="83">
        <f t="shared" ref="K15:L15" si="5">SUM(K11:K14)</f>
        <v>160</v>
      </c>
      <c r="L15" s="83">
        <f t="shared" si="5"/>
        <v>144</v>
      </c>
      <c r="M15" s="36"/>
      <c r="N15" s="37"/>
      <c r="O15" s="37"/>
      <c r="P15" s="37"/>
      <c r="Q15" s="37"/>
      <c r="R15" s="37"/>
      <c r="S15" s="37"/>
      <c r="T15" s="37"/>
      <c r="U15" s="37"/>
      <c r="V15" s="37"/>
      <c r="W15" s="37"/>
      <c r="X15" s="37"/>
      <c r="Y15" s="37"/>
      <c r="Z15" s="37"/>
      <c r="AA15" s="37"/>
      <c r="AB15" s="37"/>
      <c r="AC15" s="37"/>
      <c r="AD15" s="37"/>
      <c r="AE15" s="37"/>
      <c r="AF15" s="37"/>
      <c r="AG15" s="38"/>
      <c r="AH15" s="36"/>
      <c r="AI15" s="37"/>
      <c r="AJ15" s="37"/>
      <c r="AK15" s="37"/>
      <c r="AL15" s="37"/>
      <c r="AM15" s="37"/>
      <c r="AN15" s="37"/>
      <c r="AO15" s="37"/>
      <c r="AP15" s="37"/>
      <c r="AQ15" s="37"/>
      <c r="AR15" s="37"/>
      <c r="AS15" s="37"/>
      <c r="AT15" s="38"/>
      <c r="AU15" s="36"/>
      <c r="AV15" s="37"/>
      <c r="AW15" s="37"/>
      <c r="AX15" s="37"/>
      <c r="AY15" s="38"/>
    </row>
    <row r="16" spans="1:51" customFormat="1" ht="62.45">
      <c r="A16" s="125" t="s">
        <v>13</v>
      </c>
      <c r="B16" s="126">
        <v>9.5</v>
      </c>
      <c r="C16" s="131" t="s">
        <v>50</v>
      </c>
      <c r="D16" s="107" t="s">
        <v>51</v>
      </c>
      <c r="E16" s="177">
        <v>2</v>
      </c>
      <c r="F16" s="177">
        <v>2</v>
      </c>
      <c r="G16" s="177">
        <v>70</v>
      </c>
      <c r="H16" s="177">
        <f t="shared" ref="H16" si="6">G16*E16</f>
        <v>140</v>
      </c>
      <c r="I16" s="117" t="s">
        <v>2</v>
      </c>
      <c r="J16" s="117"/>
      <c r="K16" s="117"/>
      <c r="L16" s="117"/>
      <c r="M16" s="195">
        <v>8</v>
      </c>
      <c r="N16" s="195">
        <f t="shared" ref="N16" si="7">M16*$C$2</f>
        <v>32</v>
      </c>
      <c r="O16" s="195">
        <v>4</v>
      </c>
      <c r="P16" s="195">
        <f t="shared" ref="P16" si="8">O16*$C$2</f>
        <v>16</v>
      </c>
      <c r="Q16" s="195">
        <v>4</v>
      </c>
      <c r="R16" s="195">
        <f t="shared" ref="R16" si="9">Q16*$C$2</f>
        <v>16</v>
      </c>
      <c r="S16" s="195">
        <v>4</v>
      </c>
      <c r="T16" s="195">
        <f t="shared" ref="T16" si="10">S16*$C$2</f>
        <v>16</v>
      </c>
      <c r="U16" s="195">
        <v>4</v>
      </c>
      <c r="V16" s="195">
        <f t="shared" ref="V16" si="11">U16*$C$2</f>
        <v>16</v>
      </c>
      <c r="W16" s="195">
        <v>4</v>
      </c>
      <c r="X16" s="195">
        <f t="shared" ref="X16" si="12">W16*$C$2</f>
        <v>16</v>
      </c>
      <c r="Y16" s="195">
        <v>2</v>
      </c>
      <c r="Z16" s="195">
        <f t="shared" ref="Z16" si="13">Y16*$C$2</f>
        <v>8</v>
      </c>
      <c r="AA16" s="195">
        <v>2</v>
      </c>
      <c r="AB16" s="195">
        <f t="shared" ref="AB16" si="14">AA16*$C$2</f>
        <v>8</v>
      </c>
      <c r="AC16" s="195">
        <v>2</v>
      </c>
      <c r="AD16" s="195">
        <f t="shared" ref="AD16" si="15">AC16*$C$2</f>
        <v>8</v>
      </c>
      <c r="AE16" s="195">
        <v>2</v>
      </c>
      <c r="AF16" s="195">
        <f t="shared" ref="AF16:AF24" si="16">AE16*2</f>
        <v>4</v>
      </c>
      <c r="AG16" s="195">
        <f t="shared" ref="AG16:AG24" si="17">SUM(AF16+AD16+AB16+Z16+X16+V16+T16+R16+P16+N16)</f>
        <v>140</v>
      </c>
      <c r="AH16" s="9"/>
      <c r="AI16" s="1"/>
      <c r="AJ16" s="1"/>
      <c r="AK16" s="1"/>
      <c r="AL16" s="1"/>
      <c r="AM16" s="1"/>
      <c r="AN16" s="1"/>
      <c r="AO16" s="1"/>
      <c r="AP16" s="1"/>
      <c r="AQ16" s="1"/>
      <c r="AR16" s="1"/>
      <c r="AS16" s="1"/>
      <c r="AT16" s="8"/>
      <c r="AU16" s="9"/>
      <c r="AV16" s="1"/>
      <c r="AW16" s="1"/>
      <c r="AX16" s="1"/>
      <c r="AY16" s="8"/>
    </row>
    <row r="17" spans="1:51" customFormat="1" ht="50.1" customHeight="1">
      <c r="A17" s="125"/>
      <c r="B17" s="126"/>
      <c r="C17" s="132"/>
      <c r="D17" s="107" t="s">
        <v>52</v>
      </c>
      <c r="E17" s="178"/>
      <c r="F17" s="178"/>
      <c r="G17" s="178"/>
      <c r="H17" s="178"/>
      <c r="I17" s="118"/>
      <c r="J17" s="118"/>
      <c r="K17" s="118"/>
      <c r="L17" s="118"/>
      <c r="M17" s="153"/>
      <c r="N17" s="153"/>
      <c r="O17" s="153"/>
      <c r="P17" s="153"/>
      <c r="Q17" s="153"/>
      <c r="R17" s="153"/>
      <c r="S17" s="153"/>
      <c r="T17" s="153"/>
      <c r="U17" s="153"/>
      <c r="V17" s="153"/>
      <c r="W17" s="153"/>
      <c r="X17" s="153"/>
      <c r="Y17" s="153"/>
      <c r="Z17" s="153"/>
      <c r="AA17" s="153"/>
      <c r="AB17" s="153"/>
      <c r="AC17" s="153"/>
      <c r="AD17" s="153"/>
      <c r="AE17" s="153"/>
      <c r="AF17" s="153"/>
      <c r="AG17" s="153"/>
      <c r="AH17" s="9"/>
      <c r="AI17" s="1"/>
      <c r="AJ17" s="1"/>
      <c r="AK17" s="1"/>
      <c r="AL17" s="1"/>
      <c r="AM17" s="1"/>
      <c r="AN17" s="1"/>
      <c r="AO17" s="1"/>
      <c r="AP17" s="1"/>
      <c r="AQ17" s="1"/>
      <c r="AR17" s="1"/>
      <c r="AS17" s="1"/>
      <c r="AT17" s="8"/>
      <c r="AU17" s="9"/>
      <c r="AV17" s="1"/>
      <c r="AW17" s="1"/>
      <c r="AX17" s="1"/>
      <c r="AY17" s="8"/>
    </row>
    <row r="18" spans="1:51" customFormat="1" ht="93.6">
      <c r="A18" s="125"/>
      <c r="B18" s="126"/>
      <c r="C18" s="128" t="s">
        <v>53</v>
      </c>
      <c r="D18" s="106" t="s">
        <v>54</v>
      </c>
      <c r="E18" s="177">
        <v>3</v>
      </c>
      <c r="F18" s="177">
        <v>3</v>
      </c>
      <c r="G18" s="177">
        <v>47</v>
      </c>
      <c r="H18" s="177">
        <f t="shared" ref="H18:H24" si="18">G18*E18</f>
        <v>141</v>
      </c>
      <c r="I18" s="2" t="s">
        <v>2</v>
      </c>
      <c r="J18" s="43"/>
      <c r="K18" s="1"/>
      <c r="L18" s="8"/>
      <c r="M18" s="195">
        <v>4</v>
      </c>
      <c r="N18" s="195">
        <f t="shared" ref="N18" si="19">M18*$C$2</f>
        <v>16</v>
      </c>
      <c r="O18" s="195">
        <v>4</v>
      </c>
      <c r="P18" s="195">
        <f t="shared" ref="P18" si="20">O18*$C$2</f>
        <v>16</v>
      </c>
      <c r="Q18" s="195">
        <v>4</v>
      </c>
      <c r="R18" s="195">
        <f t="shared" ref="R18" si="21">Q18*$C$2</f>
        <v>16</v>
      </c>
      <c r="S18" s="195">
        <v>4</v>
      </c>
      <c r="T18" s="195">
        <f t="shared" ref="T18" si="22">S18*$C$2</f>
        <v>16</v>
      </c>
      <c r="U18" s="195">
        <v>4</v>
      </c>
      <c r="V18" s="195">
        <f t="shared" ref="V18" si="23">U18*$C$2</f>
        <v>16</v>
      </c>
      <c r="W18" s="195">
        <v>4</v>
      </c>
      <c r="X18" s="195">
        <f t="shared" ref="X18" si="24">W18*$C$2</f>
        <v>16</v>
      </c>
      <c r="Y18" s="195">
        <v>4</v>
      </c>
      <c r="Z18" s="195">
        <f t="shared" ref="Z18" si="25">Y18*$C$2</f>
        <v>16</v>
      </c>
      <c r="AA18" s="195">
        <v>4</v>
      </c>
      <c r="AB18" s="195">
        <f t="shared" ref="AB18" si="26">AA18*$C$2</f>
        <v>16</v>
      </c>
      <c r="AC18" s="195">
        <v>2</v>
      </c>
      <c r="AD18" s="195">
        <f t="shared" ref="AD18" si="27">AC18*$C$2</f>
        <v>8</v>
      </c>
      <c r="AE18" s="195">
        <v>2</v>
      </c>
      <c r="AF18" s="195">
        <f t="shared" si="16"/>
        <v>4</v>
      </c>
      <c r="AG18" s="195">
        <f t="shared" ref="AG18" si="28">SUM(AF18+AD18+AB18+Z18+X18+V18+T18+R18+P18+N18)</f>
        <v>140</v>
      </c>
      <c r="AH18" s="9"/>
      <c r="AI18" s="1"/>
      <c r="AJ18" s="1"/>
      <c r="AK18" s="1"/>
      <c r="AL18" s="1"/>
      <c r="AM18" s="1"/>
      <c r="AN18" s="1"/>
      <c r="AO18" s="1"/>
      <c r="AP18" s="1"/>
      <c r="AQ18" s="1"/>
      <c r="AR18" s="1"/>
      <c r="AS18" s="1"/>
      <c r="AT18" s="8"/>
      <c r="AU18" s="9"/>
      <c r="AV18" s="1"/>
      <c r="AW18" s="1"/>
      <c r="AX18" s="1"/>
      <c r="AY18" s="8"/>
    </row>
    <row r="19" spans="1:51" customFormat="1" ht="62.45">
      <c r="A19" s="125"/>
      <c r="B19" s="126"/>
      <c r="C19" s="129"/>
      <c r="D19" s="106" t="s">
        <v>55</v>
      </c>
      <c r="E19" s="196"/>
      <c r="F19" s="196"/>
      <c r="G19" s="196"/>
      <c r="H19" s="196"/>
      <c r="I19" s="2"/>
      <c r="J19" s="43"/>
      <c r="K19" s="1"/>
      <c r="L19" s="8"/>
      <c r="M19" s="152"/>
      <c r="N19" s="152"/>
      <c r="O19" s="152"/>
      <c r="P19" s="152"/>
      <c r="Q19" s="152"/>
      <c r="R19" s="152"/>
      <c r="S19" s="152"/>
      <c r="T19" s="152"/>
      <c r="U19" s="152"/>
      <c r="V19" s="152"/>
      <c r="W19" s="152"/>
      <c r="X19" s="152"/>
      <c r="Y19" s="152"/>
      <c r="Z19" s="152"/>
      <c r="AA19" s="152"/>
      <c r="AB19" s="152"/>
      <c r="AC19" s="152"/>
      <c r="AD19" s="152"/>
      <c r="AE19" s="152"/>
      <c r="AF19" s="152"/>
      <c r="AG19" s="152"/>
      <c r="AH19" s="9"/>
      <c r="AI19" s="1"/>
      <c r="AJ19" s="1"/>
      <c r="AK19" s="1"/>
      <c r="AL19" s="1"/>
      <c r="AM19" s="1"/>
      <c r="AN19" s="1"/>
      <c r="AO19" s="1"/>
      <c r="AP19" s="1"/>
      <c r="AQ19" s="1"/>
      <c r="AR19" s="1"/>
      <c r="AS19" s="1"/>
      <c r="AT19" s="8"/>
      <c r="AU19" s="9"/>
      <c r="AV19" s="1"/>
      <c r="AW19" s="1"/>
      <c r="AX19" s="1"/>
      <c r="AY19" s="8"/>
    </row>
    <row r="20" spans="1:51" customFormat="1" ht="46.9">
      <c r="A20" s="125"/>
      <c r="B20" s="126"/>
      <c r="C20" s="130"/>
      <c r="D20" s="110" t="s">
        <v>56</v>
      </c>
      <c r="E20" s="178"/>
      <c r="F20" s="178"/>
      <c r="G20" s="178"/>
      <c r="H20" s="178"/>
      <c r="I20" s="2"/>
      <c r="J20" s="43"/>
      <c r="K20" s="1"/>
      <c r="L20" s="8"/>
      <c r="M20" s="153"/>
      <c r="N20" s="153"/>
      <c r="O20" s="153"/>
      <c r="P20" s="153"/>
      <c r="Q20" s="153"/>
      <c r="R20" s="153"/>
      <c r="S20" s="153"/>
      <c r="T20" s="153"/>
      <c r="U20" s="153"/>
      <c r="V20" s="153"/>
      <c r="W20" s="153"/>
      <c r="X20" s="153"/>
      <c r="Y20" s="153"/>
      <c r="Z20" s="153"/>
      <c r="AA20" s="153"/>
      <c r="AB20" s="153"/>
      <c r="AC20" s="153"/>
      <c r="AD20" s="153"/>
      <c r="AE20" s="153"/>
      <c r="AF20" s="153"/>
      <c r="AG20" s="153"/>
      <c r="AH20" s="9"/>
      <c r="AI20" s="1"/>
      <c r="AJ20" s="1"/>
      <c r="AK20" s="1"/>
      <c r="AL20" s="1"/>
      <c r="AM20" s="1"/>
      <c r="AN20" s="1"/>
      <c r="AO20" s="1"/>
      <c r="AP20" s="1"/>
      <c r="AQ20" s="1"/>
      <c r="AR20" s="1"/>
      <c r="AS20" s="1"/>
      <c r="AT20" s="8"/>
      <c r="AU20" s="9"/>
      <c r="AV20" s="1"/>
      <c r="AW20" s="1"/>
      <c r="AX20" s="1"/>
      <c r="AY20" s="8"/>
    </row>
    <row r="21" spans="1:51" customFormat="1" ht="62.45">
      <c r="A21" s="125"/>
      <c r="B21" s="126"/>
      <c r="C21" s="128" t="s">
        <v>57</v>
      </c>
      <c r="D21" s="106" t="s">
        <v>58</v>
      </c>
      <c r="E21" s="177">
        <v>3</v>
      </c>
      <c r="F21" s="177">
        <v>3</v>
      </c>
      <c r="G21" s="177">
        <f>180/F21</f>
        <v>60</v>
      </c>
      <c r="H21" s="177">
        <f t="shared" si="18"/>
        <v>180</v>
      </c>
      <c r="I21" s="2"/>
      <c r="J21" s="43"/>
      <c r="K21" s="1"/>
      <c r="L21" s="8"/>
      <c r="M21" s="195">
        <v>6</v>
      </c>
      <c r="N21" s="195">
        <f t="shared" ref="N21:N24" si="29">M21*$C$2</f>
        <v>24</v>
      </c>
      <c r="O21" s="195">
        <v>4</v>
      </c>
      <c r="P21" s="195">
        <f t="shared" ref="P21:P24" si="30">O21*$C$2</f>
        <v>16</v>
      </c>
      <c r="Q21" s="195">
        <v>6</v>
      </c>
      <c r="R21" s="195">
        <f t="shared" ref="R21:R24" si="31">Q21*$C$2</f>
        <v>24</v>
      </c>
      <c r="S21" s="195">
        <v>6</v>
      </c>
      <c r="T21" s="195">
        <f t="shared" ref="T21:T24" si="32">S21*$C$2</f>
        <v>24</v>
      </c>
      <c r="U21" s="195">
        <v>6</v>
      </c>
      <c r="V21" s="195">
        <f t="shared" ref="V21:V24" si="33">U21*$C$2</f>
        <v>24</v>
      </c>
      <c r="W21" s="195">
        <v>6</v>
      </c>
      <c r="X21" s="195">
        <f t="shared" ref="X21:X24" si="34">W21*$C$2</f>
        <v>24</v>
      </c>
      <c r="Y21" s="195">
        <v>4</v>
      </c>
      <c r="Z21" s="195">
        <f t="shared" ref="Z21:Z24" si="35">Y21*$C$2</f>
        <v>16</v>
      </c>
      <c r="AA21" s="195">
        <v>2</v>
      </c>
      <c r="AB21" s="195">
        <f t="shared" ref="AB21:AB24" si="36">AA21*$C$2</f>
        <v>8</v>
      </c>
      <c r="AC21" s="195">
        <v>2</v>
      </c>
      <c r="AD21" s="195">
        <f t="shared" ref="AD21:AD24" si="37">AC21*$C$2</f>
        <v>8</v>
      </c>
      <c r="AE21" s="195">
        <v>8</v>
      </c>
      <c r="AF21" s="195">
        <f t="shared" si="16"/>
        <v>16</v>
      </c>
      <c r="AG21" s="195">
        <f t="shared" si="17"/>
        <v>184</v>
      </c>
      <c r="AH21" s="9"/>
      <c r="AI21" s="1"/>
      <c r="AJ21" s="1"/>
      <c r="AK21" s="1"/>
      <c r="AL21" s="1"/>
      <c r="AM21" s="1"/>
      <c r="AN21" s="1"/>
      <c r="AO21" s="1"/>
      <c r="AP21" s="1"/>
      <c r="AQ21" s="1"/>
      <c r="AR21" s="1"/>
      <c r="AS21" s="1"/>
      <c r="AT21" s="8"/>
      <c r="AU21" s="9"/>
      <c r="AV21" s="1"/>
      <c r="AW21" s="1"/>
      <c r="AX21" s="1"/>
      <c r="AY21" s="8"/>
    </row>
    <row r="22" spans="1:51" customFormat="1" ht="62.45">
      <c r="A22" s="125"/>
      <c r="B22" s="125"/>
      <c r="C22" s="129"/>
      <c r="D22" s="106" t="s">
        <v>59</v>
      </c>
      <c r="E22" s="196"/>
      <c r="F22" s="196"/>
      <c r="G22" s="196"/>
      <c r="H22" s="196"/>
      <c r="I22" s="2"/>
      <c r="J22" s="43"/>
      <c r="K22" s="1"/>
      <c r="L22" s="8"/>
      <c r="M22" s="152"/>
      <c r="N22" s="152"/>
      <c r="O22" s="152"/>
      <c r="P22" s="152"/>
      <c r="Q22" s="152"/>
      <c r="R22" s="152"/>
      <c r="S22" s="152"/>
      <c r="T22" s="152"/>
      <c r="U22" s="152"/>
      <c r="V22" s="152"/>
      <c r="W22" s="152"/>
      <c r="X22" s="152"/>
      <c r="Y22" s="152"/>
      <c r="Z22" s="152"/>
      <c r="AA22" s="152"/>
      <c r="AB22" s="152"/>
      <c r="AC22" s="152"/>
      <c r="AD22" s="152"/>
      <c r="AE22" s="152"/>
      <c r="AF22" s="152"/>
      <c r="AG22" s="152"/>
      <c r="AH22" s="9"/>
      <c r="AI22" s="1"/>
      <c r="AJ22" s="1"/>
      <c r="AK22" s="1"/>
      <c r="AL22" s="1"/>
      <c r="AM22" s="1"/>
      <c r="AN22" s="1"/>
      <c r="AO22" s="1"/>
      <c r="AP22" s="1"/>
      <c r="AQ22" s="1"/>
      <c r="AR22" s="1"/>
      <c r="AS22" s="1"/>
      <c r="AT22" s="8"/>
      <c r="AU22" s="9"/>
      <c r="AV22" s="1"/>
      <c r="AW22" s="1"/>
      <c r="AX22" s="1"/>
      <c r="AY22" s="8"/>
    </row>
    <row r="23" spans="1:51" customFormat="1" ht="38.1" customHeight="1">
      <c r="A23" s="125"/>
      <c r="B23" s="125"/>
      <c r="C23" s="130"/>
      <c r="D23" s="106" t="s">
        <v>60</v>
      </c>
      <c r="E23" s="178"/>
      <c r="F23" s="178"/>
      <c r="G23" s="178"/>
      <c r="H23" s="178"/>
      <c r="I23" s="2"/>
      <c r="J23" s="43"/>
      <c r="K23" s="1"/>
      <c r="L23" s="8"/>
      <c r="M23" s="153"/>
      <c r="N23" s="153"/>
      <c r="O23" s="153"/>
      <c r="P23" s="153"/>
      <c r="Q23" s="153"/>
      <c r="R23" s="153"/>
      <c r="S23" s="153"/>
      <c r="T23" s="153"/>
      <c r="U23" s="153"/>
      <c r="V23" s="153"/>
      <c r="W23" s="153"/>
      <c r="X23" s="153"/>
      <c r="Y23" s="153"/>
      <c r="Z23" s="153"/>
      <c r="AA23" s="153"/>
      <c r="AB23" s="153"/>
      <c r="AC23" s="153"/>
      <c r="AD23" s="153"/>
      <c r="AE23" s="153"/>
      <c r="AF23" s="153"/>
      <c r="AG23" s="153"/>
      <c r="AH23" s="9"/>
      <c r="AI23" s="1"/>
      <c r="AJ23" s="1"/>
      <c r="AK23" s="1"/>
      <c r="AL23" s="1"/>
      <c r="AM23" s="1"/>
      <c r="AN23" s="1"/>
      <c r="AO23" s="1"/>
      <c r="AP23" s="1"/>
      <c r="AQ23" s="1"/>
      <c r="AR23" s="1"/>
      <c r="AS23" s="1"/>
      <c r="AT23" s="8"/>
      <c r="AU23" s="9"/>
      <c r="AV23" s="1"/>
      <c r="AW23" s="1"/>
      <c r="AX23" s="1"/>
      <c r="AY23" s="8"/>
    </row>
    <row r="24" spans="1:51" customFormat="1" ht="38.1" customHeight="1">
      <c r="A24" s="125"/>
      <c r="B24" s="125"/>
      <c r="C24" s="131" t="s">
        <v>42</v>
      </c>
      <c r="D24" s="107" t="s">
        <v>61</v>
      </c>
      <c r="E24" s="177">
        <v>2</v>
      </c>
      <c r="F24" s="177">
        <v>3</v>
      </c>
      <c r="G24" s="177">
        <v>47</v>
      </c>
      <c r="H24" s="177">
        <f t="shared" si="18"/>
        <v>94</v>
      </c>
      <c r="I24" s="113"/>
      <c r="J24" s="122"/>
      <c r="K24" s="123"/>
      <c r="L24" s="124"/>
      <c r="M24" s="197">
        <v>2</v>
      </c>
      <c r="N24" s="197">
        <f t="shared" si="29"/>
        <v>8</v>
      </c>
      <c r="O24" s="197">
        <v>4</v>
      </c>
      <c r="P24" s="197">
        <f t="shared" si="30"/>
        <v>16</v>
      </c>
      <c r="Q24" s="197">
        <v>2</v>
      </c>
      <c r="R24" s="197">
        <f t="shared" si="31"/>
        <v>8</v>
      </c>
      <c r="S24" s="197">
        <v>2</v>
      </c>
      <c r="T24" s="197">
        <f t="shared" si="32"/>
        <v>8</v>
      </c>
      <c r="U24" s="197">
        <v>2</v>
      </c>
      <c r="V24" s="197">
        <f t="shared" si="33"/>
        <v>8</v>
      </c>
      <c r="W24" s="197">
        <v>2</v>
      </c>
      <c r="X24" s="197">
        <f t="shared" si="34"/>
        <v>8</v>
      </c>
      <c r="Y24" s="197">
        <v>4</v>
      </c>
      <c r="Z24" s="197">
        <f t="shared" si="35"/>
        <v>16</v>
      </c>
      <c r="AA24" s="197">
        <v>2</v>
      </c>
      <c r="AB24" s="197">
        <f t="shared" si="36"/>
        <v>8</v>
      </c>
      <c r="AC24" s="197">
        <v>4</v>
      </c>
      <c r="AD24" s="197">
        <f t="shared" si="37"/>
        <v>16</v>
      </c>
      <c r="AE24" s="197">
        <v>2</v>
      </c>
      <c r="AF24" s="197">
        <f t="shared" si="16"/>
        <v>4</v>
      </c>
      <c r="AG24" s="197">
        <f t="shared" si="17"/>
        <v>100</v>
      </c>
      <c r="AH24" s="9"/>
      <c r="AI24" s="1"/>
      <c r="AJ24" s="1"/>
      <c r="AK24" s="1"/>
      <c r="AL24" s="1"/>
      <c r="AM24" s="1"/>
      <c r="AN24" s="1"/>
      <c r="AO24" s="1"/>
      <c r="AP24" s="1"/>
      <c r="AQ24" s="1"/>
      <c r="AR24" s="1"/>
      <c r="AS24" s="1"/>
      <c r="AT24" s="8"/>
      <c r="AU24" s="9"/>
      <c r="AV24" s="1"/>
      <c r="AW24" s="1"/>
      <c r="AX24" s="1"/>
      <c r="AY24" s="8"/>
    </row>
    <row r="25" spans="1:51" customFormat="1" ht="62.45">
      <c r="A25" s="125"/>
      <c r="B25" s="126"/>
      <c r="C25" s="132"/>
      <c r="D25" s="107" t="s">
        <v>62</v>
      </c>
      <c r="E25" s="178"/>
      <c r="F25" s="178"/>
      <c r="G25" s="178"/>
      <c r="H25" s="178"/>
      <c r="I25" s="113"/>
      <c r="J25" s="122"/>
      <c r="K25" s="123"/>
      <c r="L25" s="124"/>
      <c r="M25" s="198"/>
      <c r="N25" s="198"/>
      <c r="O25" s="198"/>
      <c r="P25" s="198"/>
      <c r="Q25" s="198"/>
      <c r="R25" s="198"/>
      <c r="S25" s="198"/>
      <c r="T25" s="198"/>
      <c r="U25" s="198"/>
      <c r="V25" s="198"/>
      <c r="W25" s="198"/>
      <c r="X25" s="198"/>
      <c r="Y25" s="198"/>
      <c r="Z25" s="198"/>
      <c r="AA25" s="198"/>
      <c r="AB25" s="198"/>
      <c r="AC25" s="198"/>
      <c r="AD25" s="198"/>
      <c r="AE25" s="198"/>
      <c r="AF25" s="198"/>
      <c r="AG25" s="198"/>
      <c r="AH25" s="9"/>
      <c r="AI25" s="1"/>
      <c r="AJ25" s="1"/>
      <c r="AK25" s="1"/>
      <c r="AL25" s="1"/>
      <c r="AM25" s="1"/>
      <c r="AN25" s="1"/>
      <c r="AO25" s="1"/>
      <c r="AP25" s="1"/>
      <c r="AQ25" s="1"/>
      <c r="AR25" s="1"/>
      <c r="AS25" s="1"/>
      <c r="AT25" s="8"/>
      <c r="AU25" s="9"/>
      <c r="AV25" s="1"/>
      <c r="AW25" s="1"/>
      <c r="AX25" s="1"/>
      <c r="AY25" s="8"/>
    </row>
    <row r="26" spans="1:51" customFormat="1" ht="36" customHeight="1">
      <c r="A26" s="125"/>
      <c r="B26" s="126"/>
      <c r="C26" s="128" t="s">
        <v>44</v>
      </c>
      <c r="D26" s="106" t="s">
        <v>63</v>
      </c>
      <c r="E26" s="186">
        <v>3</v>
      </c>
      <c r="F26" s="186">
        <v>4</v>
      </c>
      <c r="G26" s="186">
        <v>45</v>
      </c>
      <c r="H26" s="186">
        <f t="shared" ref="H26" si="38">G26*E26</f>
        <v>135</v>
      </c>
      <c r="I26" s="2"/>
      <c r="J26" s="43"/>
      <c r="K26" s="1"/>
      <c r="L26" s="8"/>
      <c r="M26" s="195">
        <v>2</v>
      </c>
      <c r="N26" s="195">
        <f t="shared" ref="N26" si="39">M26*$C$2</f>
        <v>8</v>
      </c>
      <c r="O26" s="195">
        <v>4</v>
      </c>
      <c r="P26" s="195">
        <f t="shared" ref="P26" si="40">O26*$C$2</f>
        <v>16</v>
      </c>
      <c r="Q26" s="195">
        <v>4</v>
      </c>
      <c r="R26" s="195">
        <f t="shared" ref="R26" si="41">Q26*$C$2</f>
        <v>16</v>
      </c>
      <c r="S26" s="195">
        <v>4</v>
      </c>
      <c r="T26" s="195">
        <f t="shared" ref="T26" si="42">S26*$C$2</f>
        <v>16</v>
      </c>
      <c r="U26" s="195">
        <v>4</v>
      </c>
      <c r="V26" s="195">
        <f t="shared" ref="V26" si="43">U26*$C$2</f>
        <v>16</v>
      </c>
      <c r="W26" s="195">
        <v>4</v>
      </c>
      <c r="X26" s="195">
        <f t="shared" ref="X26" si="44">W26*$C$2</f>
        <v>16</v>
      </c>
      <c r="Y26" s="195">
        <v>4</v>
      </c>
      <c r="Z26" s="195">
        <f t="shared" ref="Z26" si="45">Y26*$C$2</f>
        <v>16</v>
      </c>
      <c r="AA26" s="195">
        <v>4</v>
      </c>
      <c r="AB26" s="195">
        <f t="shared" ref="AB26" si="46">AA26*$C$2</f>
        <v>16</v>
      </c>
      <c r="AC26" s="195">
        <v>4</v>
      </c>
      <c r="AD26" s="195">
        <f t="shared" ref="AD26" si="47">AC26*$C$2</f>
        <v>16</v>
      </c>
      <c r="AE26" s="195">
        <v>2</v>
      </c>
      <c r="AF26" s="195">
        <f t="shared" ref="AF26" si="48">AE26*2</f>
        <v>4</v>
      </c>
      <c r="AG26" s="195">
        <f t="shared" ref="AG26" si="49">SUM(AF26+AD26+AB26+Z26+X26+V26+T26+R26+P26+N26)</f>
        <v>140</v>
      </c>
      <c r="AH26" s="9"/>
      <c r="AI26" s="1"/>
      <c r="AJ26" s="1"/>
      <c r="AK26" s="1"/>
      <c r="AL26" s="1"/>
      <c r="AM26" s="1"/>
      <c r="AN26" s="1"/>
      <c r="AO26" s="1"/>
      <c r="AP26" s="1"/>
      <c r="AQ26" s="1"/>
      <c r="AR26" s="1"/>
      <c r="AS26" s="1"/>
      <c r="AT26" s="8"/>
      <c r="AU26" s="9"/>
      <c r="AV26" s="1"/>
      <c r="AW26" s="1"/>
      <c r="AX26" s="1"/>
      <c r="AY26" s="8"/>
    </row>
    <row r="27" spans="1:51" customFormat="1" ht="30" customHeight="1">
      <c r="A27" s="125"/>
      <c r="B27" s="126"/>
      <c r="C27" s="129"/>
      <c r="D27" s="106" t="s">
        <v>64</v>
      </c>
      <c r="E27" s="187"/>
      <c r="F27" s="187"/>
      <c r="G27" s="187"/>
      <c r="H27" s="187"/>
      <c r="I27" s="2"/>
      <c r="J27" s="43"/>
      <c r="K27" s="1"/>
      <c r="L27" s="8"/>
      <c r="M27" s="152"/>
      <c r="N27" s="152"/>
      <c r="O27" s="152"/>
      <c r="P27" s="152"/>
      <c r="Q27" s="152"/>
      <c r="R27" s="152"/>
      <c r="S27" s="152"/>
      <c r="T27" s="152"/>
      <c r="U27" s="152"/>
      <c r="V27" s="152"/>
      <c r="W27" s="152"/>
      <c r="X27" s="152"/>
      <c r="Y27" s="152"/>
      <c r="Z27" s="152"/>
      <c r="AA27" s="152"/>
      <c r="AB27" s="152"/>
      <c r="AC27" s="152"/>
      <c r="AD27" s="152"/>
      <c r="AE27" s="152"/>
      <c r="AF27" s="152"/>
      <c r="AG27" s="152"/>
      <c r="AH27" s="9"/>
      <c r="AI27" s="1"/>
      <c r="AJ27" s="1"/>
      <c r="AK27" s="1"/>
      <c r="AL27" s="1"/>
      <c r="AM27" s="1"/>
      <c r="AN27" s="1"/>
      <c r="AO27" s="1"/>
      <c r="AP27" s="1"/>
      <c r="AQ27" s="1"/>
      <c r="AR27" s="1"/>
      <c r="AS27" s="1"/>
      <c r="AT27" s="8"/>
      <c r="AU27" s="9"/>
      <c r="AV27" s="1"/>
      <c r="AW27" s="1"/>
      <c r="AX27" s="1"/>
      <c r="AY27" s="8"/>
    </row>
    <row r="28" spans="1:51" customFormat="1" ht="30" customHeight="1">
      <c r="A28" s="125"/>
      <c r="B28" s="126"/>
      <c r="C28" s="130"/>
      <c r="D28" s="106" t="s">
        <v>65</v>
      </c>
      <c r="E28" s="188"/>
      <c r="F28" s="188"/>
      <c r="G28" s="188"/>
      <c r="H28" s="188"/>
      <c r="I28" s="2"/>
      <c r="J28" s="43"/>
      <c r="K28" s="1"/>
      <c r="L28" s="8"/>
      <c r="M28" s="153"/>
      <c r="N28" s="153"/>
      <c r="O28" s="153"/>
      <c r="P28" s="153"/>
      <c r="Q28" s="153"/>
      <c r="R28" s="153"/>
      <c r="S28" s="153"/>
      <c r="T28" s="153"/>
      <c r="U28" s="153"/>
      <c r="V28" s="153"/>
      <c r="W28" s="153"/>
      <c r="X28" s="153"/>
      <c r="Y28" s="153"/>
      <c r="Z28" s="153"/>
      <c r="AA28" s="153"/>
      <c r="AB28" s="153"/>
      <c r="AC28" s="153"/>
      <c r="AD28" s="153"/>
      <c r="AE28" s="153"/>
      <c r="AF28" s="153"/>
      <c r="AG28" s="153"/>
      <c r="AH28" s="9"/>
      <c r="AI28" s="1"/>
      <c r="AJ28" s="1"/>
      <c r="AK28" s="1"/>
      <c r="AL28" s="1"/>
      <c r="AM28" s="1"/>
      <c r="AN28" s="1"/>
      <c r="AO28" s="1"/>
      <c r="AP28" s="1"/>
      <c r="AQ28" s="1"/>
      <c r="AR28" s="1"/>
      <c r="AS28" s="1"/>
      <c r="AT28" s="8"/>
      <c r="AU28" s="9"/>
      <c r="AV28" s="1"/>
      <c r="AW28" s="1"/>
      <c r="AX28" s="1"/>
      <c r="AY28" s="8"/>
    </row>
    <row r="29" spans="1:51" customFormat="1" ht="30" customHeight="1">
      <c r="A29" s="125"/>
      <c r="B29" s="126"/>
      <c r="C29" s="102" t="s">
        <v>66</v>
      </c>
      <c r="D29" s="106" t="s">
        <v>67</v>
      </c>
      <c r="E29" s="9">
        <v>1</v>
      </c>
      <c r="F29" s="9">
        <v>2</v>
      </c>
      <c r="G29" s="9">
        <f>140/F29</f>
        <v>70</v>
      </c>
      <c r="H29" s="9">
        <f t="shared" ref="H29:H35" si="50">G29*E29</f>
        <v>70</v>
      </c>
      <c r="I29" s="2"/>
      <c r="J29" s="43"/>
      <c r="K29" s="1"/>
      <c r="L29" s="8"/>
      <c r="M29" s="114">
        <v>2</v>
      </c>
      <c r="N29" s="114">
        <f>M29*$C$2</f>
        <v>8</v>
      </c>
      <c r="O29" s="114">
        <v>2</v>
      </c>
      <c r="P29" s="114">
        <f>O29*$C$2</f>
        <v>8</v>
      </c>
      <c r="Q29" s="114">
        <v>2</v>
      </c>
      <c r="R29" s="114">
        <f>Q29*$C$2</f>
        <v>8</v>
      </c>
      <c r="S29" s="114">
        <v>2</v>
      </c>
      <c r="T29" s="114">
        <f>S29*$C$2</f>
        <v>8</v>
      </c>
      <c r="U29" s="114">
        <v>2</v>
      </c>
      <c r="V29" s="114">
        <f>U29*$C$2</f>
        <v>8</v>
      </c>
      <c r="W29" s="114">
        <v>2</v>
      </c>
      <c r="X29" s="114">
        <f>W29*$C$2</f>
        <v>8</v>
      </c>
      <c r="Y29" s="114">
        <v>2</v>
      </c>
      <c r="Z29" s="114">
        <f t="shared" ref="Z29:Z35" si="51">Y29*$C$2</f>
        <v>8</v>
      </c>
      <c r="AA29" s="114">
        <v>2</v>
      </c>
      <c r="AB29" s="114">
        <f t="shared" ref="AB29:AB35" si="52">AA29*$C$2</f>
        <v>8</v>
      </c>
      <c r="AC29" s="114">
        <v>2</v>
      </c>
      <c r="AD29" s="114">
        <f t="shared" ref="AD29:AD35" si="53">AC29*$C$2</f>
        <v>8</v>
      </c>
      <c r="AE29" s="114">
        <v>0</v>
      </c>
      <c r="AF29" s="114">
        <f t="shared" ref="AF29:AF35" si="54">AE29*2</f>
        <v>0</v>
      </c>
      <c r="AG29" s="114">
        <f t="shared" ref="AG29:AG35" si="55">SUM(AF29+AD29+AB29+Z29+X29+V29+T29+R29+P29+N29)</f>
        <v>72</v>
      </c>
      <c r="AH29" s="9"/>
      <c r="AI29" s="1"/>
      <c r="AJ29" s="1"/>
      <c r="AK29" s="1"/>
      <c r="AL29" s="1"/>
      <c r="AM29" s="1"/>
      <c r="AN29" s="1"/>
      <c r="AO29" s="1"/>
      <c r="AP29" s="1"/>
      <c r="AQ29" s="1"/>
      <c r="AR29" s="1"/>
      <c r="AS29" s="1"/>
      <c r="AT29" s="8"/>
      <c r="AU29" s="9"/>
      <c r="AV29" s="1"/>
      <c r="AW29" s="1"/>
      <c r="AX29" s="1"/>
      <c r="AY29" s="8"/>
    </row>
    <row r="30" spans="1:51" customFormat="1" ht="30" customHeight="1">
      <c r="A30" s="125"/>
      <c r="B30" s="126"/>
      <c r="C30" s="104" t="s">
        <v>68</v>
      </c>
      <c r="D30" s="106" t="s">
        <v>69</v>
      </c>
      <c r="E30" s="9">
        <v>1</v>
      </c>
      <c r="F30" s="9">
        <v>2</v>
      </c>
      <c r="G30" s="9">
        <v>70</v>
      </c>
      <c r="H30" s="9">
        <v>70</v>
      </c>
      <c r="I30" s="2"/>
      <c r="J30" s="43"/>
      <c r="K30" s="1"/>
      <c r="L30" s="8"/>
      <c r="M30" s="105">
        <v>2</v>
      </c>
      <c r="N30" s="105">
        <f>M30*$C$2</f>
        <v>8</v>
      </c>
      <c r="O30" s="105">
        <v>2</v>
      </c>
      <c r="P30" s="105">
        <f>O30*$C$2</f>
        <v>8</v>
      </c>
      <c r="Q30" s="105">
        <v>2</v>
      </c>
      <c r="R30" s="105">
        <f>Q30*$C$2</f>
        <v>8</v>
      </c>
      <c r="S30" s="105">
        <v>2</v>
      </c>
      <c r="T30" s="105">
        <f>S30*$C$2</f>
        <v>8</v>
      </c>
      <c r="U30" s="105">
        <v>2</v>
      </c>
      <c r="V30" s="105">
        <f>U30*$C$2</f>
        <v>8</v>
      </c>
      <c r="W30" s="105">
        <v>2</v>
      </c>
      <c r="X30" s="105">
        <f>W30*$C$2</f>
        <v>8</v>
      </c>
      <c r="Y30" s="105">
        <v>2</v>
      </c>
      <c r="Z30" s="105">
        <f t="shared" si="51"/>
        <v>8</v>
      </c>
      <c r="AA30" s="105">
        <v>2</v>
      </c>
      <c r="AB30" s="105">
        <f t="shared" si="52"/>
        <v>8</v>
      </c>
      <c r="AC30" s="105">
        <v>2</v>
      </c>
      <c r="AD30" s="105">
        <f t="shared" si="53"/>
        <v>8</v>
      </c>
      <c r="AE30" s="105">
        <v>0</v>
      </c>
      <c r="AF30" s="105">
        <f t="shared" si="54"/>
        <v>0</v>
      </c>
      <c r="AG30" s="105">
        <f t="shared" ref="AG30" si="56">SUM(AF30+AD30+AB30+Z30+X30+V30+T30+R30+P30+N30)</f>
        <v>72</v>
      </c>
      <c r="AH30" s="9"/>
      <c r="AI30" s="1"/>
      <c r="AJ30" s="1"/>
      <c r="AK30" s="1"/>
      <c r="AL30" s="1"/>
      <c r="AM30" s="1"/>
      <c r="AN30" s="1"/>
      <c r="AO30" s="1"/>
      <c r="AP30" s="1"/>
      <c r="AQ30" s="1"/>
      <c r="AR30" s="1"/>
      <c r="AS30" s="1"/>
      <c r="AT30" s="8"/>
      <c r="AU30" s="9"/>
      <c r="AV30" s="1"/>
      <c r="AW30" s="1"/>
      <c r="AX30" s="1"/>
      <c r="AY30" s="8"/>
    </row>
    <row r="31" spans="1:51" customFormat="1" ht="30" customHeight="1">
      <c r="A31" s="125"/>
      <c r="B31" s="126"/>
      <c r="C31" s="102" t="s">
        <v>70</v>
      </c>
      <c r="D31" s="106" t="s">
        <v>71</v>
      </c>
      <c r="E31" s="9">
        <v>1</v>
      </c>
      <c r="F31" s="9">
        <v>2</v>
      </c>
      <c r="G31" s="9">
        <f>180/F31</f>
        <v>90</v>
      </c>
      <c r="H31" s="9">
        <f t="shared" si="50"/>
        <v>90</v>
      </c>
      <c r="I31" s="2"/>
      <c r="J31" s="43"/>
      <c r="K31" s="1"/>
      <c r="L31" s="8"/>
      <c r="M31" s="52">
        <v>2</v>
      </c>
      <c r="N31" s="52">
        <f>M31*$C$2</f>
        <v>8</v>
      </c>
      <c r="O31" s="52">
        <v>2</v>
      </c>
      <c r="P31" s="52">
        <f>O31*$C$2</f>
        <v>8</v>
      </c>
      <c r="Q31" s="52">
        <v>2</v>
      </c>
      <c r="R31" s="52">
        <f>Q31*$C$2</f>
        <v>8</v>
      </c>
      <c r="S31" s="52">
        <v>2</v>
      </c>
      <c r="T31" s="52">
        <f>S31*$C$2</f>
        <v>8</v>
      </c>
      <c r="U31" s="52">
        <v>4</v>
      </c>
      <c r="V31" s="52">
        <f>U31*$C$2</f>
        <v>16</v>
      </c>
      <c r="W31" s="52">
        <v>4</v>
      </c>
      <c r="X31" s="52">
        <f>W31*$C$2</f>
        <v>16</v>
      </c>
      <c r="Y31" s="52">
        <v>2</v>
      </c>
      <c r="Z31" s="52">
        <f t="shared" si="51"/>
        <v>8</v>
      </c>
      <c r="AA31" s="52">
        <v>2</v>
      </c>
      <c r="AB31" s="52">
        <f t="shared" si="52"/>
        <v>8</v>
      </c>
      <c r="AC31" s="52">
        <v>2</v>
      </c>
      <c r="AD31" s="52">
        <f t="shared" si="53"/>
        <v>8</v>
      </c>
      <c r="AE31" s="52">
        <v>2</v>
      </c>
      <c r="AF31" s="52">
        <f t="shared" si="54"/>
        <v>4</v>
      </c>
      <c r="AG31" s="52">
        <f t="shared" si="55"/>
        <v>92</v>
      </c>
      <c r="AH31" s="9"/>
      <c r="AI31" s="1"/>
      <c r="AJ31" s="1"/>
      <c r="AK31" s="1"/>
      <c r="AL31" s="1"/>
      <c r="AM31" s="1"/>
      <c r="AN31" s="1"/>
      <c r="AO31" s="1"/>
      <c r="AP31" s="1"/>
      <c r="AQ31" s="1"/>
      <c r="AR31" s="1"/>
      <c r="AS31" s="1"/>
      <c r="AT31" s="8"/>
      <c r="AU31" s="9"/>
      <c r="AV31" s="1"/>
      <c r="AW31" s="1"/>
      <c r="AX31" s="1"/>
      <c r="AY31" s="8"/>
    </row>
    <row r="32" spans="1:51" customFormat="1" ht="30" customHeight="1">
      <c r="A32" s="125"/>
      <c r="B32" s="126"/>
      <c r="C32" s="131" t="s">
        <v>72</v>
      </c>
      <c r="D32" s="107" t="s">
        <v>73</v>
      </c>
      <c r="E32" s="192">
        <v>3</v>
      </c>
      <c r="F32" s="192">
        <v>4</v>
      </c>
      <c r="G32" s="192">
        <f>140/F32</f>
        <v>35</v>
      </c>
      <c r="H32" s="192">
        <f t="shared" si="50"/>
        <v>105</v>
      </c>
      <c r="I32" s="2"/>
      <c r="J32" s="43"/>
      <c r="K32" s="1"/>
      <c r="L32" s="8"/>
      <c r="M32" s="195">
        <v>2</v>
      </c>
      <c r="N32" s="195">
        <f t="shared" ref="N32" si="57">M32*$C$2</f>
        <v>8</v>
      </c>
      <c r="O32" s="195">
        <v>4</v>
      </c>
      <c r="P32" s="195">
        <f t="shared" ref="P32" si="58">O32*$C$2</f>
        <v>16</v>
      </c>
      <c r="Q32" s="195">
        <v>2</v>
      </c>
      <c r="R32" s="195">
        <f t="shared" ref="R32" si="59">Q32*$C$2</f>
        <v>8</v>
      </c>
      <c r="S32" s="195">
        <v>0</v>
      </c>
      <c r="T32" s="195">
        <f t="shared" ref="T32" si="60">S32*$C$2</f>
        <v>0</v>
      </c>
      <c r="U32" s="195">
        <v>0</v>
      </c>
      <c r="V32" s="195">
        <f t="shared" ref="V32" si="61">U32*$C$2</f>
        <v>0</v>
      </c>
      <c r="W32" s="195">
        <v>2</v>
      </c>
      <c r="X32" s="195">
        <f t="shared" ref="X32" si="62">W32*$C$2</f>
        <v>8</v>
      </c>
      <c r="Y32" s="195">
        <v>2</v>
      </c>
      <c r="Z32" s="195">
        <f t="shared" si="51"/>
        <v>8</v>
      </c>
      <c r="AA32" s="195">
        <v>8</v>
      </c>
      <c r="AB32" s="195">
        <f t="shared" si="52"/>
        <v>32</v>
      </c>
      <c r="AC32" s="195">
        <v>2</v>
      </c>
      <c r="AD32" s="195">
        <f t="shared" si="53"/>
        <v>8</v>
      </c>
      <c r="AE32" s="195">
        <v>8</v>
      </c>
      <c r="AF32" s="195">
        <f t="shared" si="54"/>
        <v>16</v>
      </c>
      <c r="AG32" s="199">
        <f t="shared" si="55"/>
        <v>104</v>
      </c>
      <c r="AH32" s="9"/>
      <c r="AI32" s="1"/>
      <c r="AJ32" s="1"/>
      <c r="AK32" s="1"/>
      <c r="AL32" s="1"/>
      <c r="AM32" s="1"/>
      <c r="AN32" s="1"/>
      <c r="AO32" s="1"/>
      <c r="AP32" s="1"/>
      <c r="AQ32" s="1"/>
      <c r="AR32" s="1"/>
      <c r="AS32" s="1"/>
      <c r="AT32" s="8"/>
      <c r="AU32" s="9"/>
      <c r="AV32" s="1"/>
      <c r="AW32" s="1"/>
      <c r="AX32" s="1"/>
      <c r="AY32" s="8"/>
    </row>
    <row r="33" spans="1:51" customFormat="1" ht="30" customHeight="1">
      <c r="A33" s="125"/>
      <c r="B33" s="126"/>
      <c r="C33" s="134"/>
      <c r="D33" s="107" t="s">
        <v>74</v>
      </c>
      <c r="E33" s="193"/>
      <c r="F33" s="193"/>
      <c r="G33" s="193"/>
      <c r="H33" s="193"/>
      <c r="I33" s="2"/>
      <c r="J33" s="43"/>
      <c r="K33" s="1"/>
      <c r="L33" s="8"/>
      <c r="M33" s="152"/>
      <c r="N33" s="152"/>
      <c r="O33" s="152"/>
      <c r="P33" s="152"/>
      <c r="Q33" s="152"/>
      <c r="R33" s="152"/>
      <c r="S33" s="152"/>
      <c r="T33" s="152"/>
      <c r="U33" s="152"/>
      <c r="V33" s="152"/>
      <c r="W33" s="152"/>
      <c r="X33" s="152"/>
      <c r="Y33" s="152"/>
      <c r="Z33" s="152"/>
      <c r="AA33" s="152"/>
      <c r="AB33" s="152"/>
      <c r="AC33" s="152"/>
      <c r="AD33" s="152"/>
      <c r="AE33" s="152"/>
      <c r="AF33" s="152"/>
      <c r="AG33" s="200"/>
      <c r="AH33" s="9"/>
      <c r="AI33" s="1"/>
      <c r="AJ33" s="1"/>
      <c r="AK33" s="1"/>
      <c r="AL33" s="1"/>
      <c r="AM33" s="1"/>
      <c r="AN33" s="1"/>
      <c r="AO33" s="1"/>
      <c r="AP33" s="1"/>
      <c r="AQ33" s="1"/>
      <c r="AR33" s="1"/>
      <c r="AS33" s="1"/>
      <c r="AT33" s="8"/>
      <c r="AU33" s="9"/>
      <c r="AV33" s="1"/>
      <c r="AW33" s="1"/>
      <c r="AX33" s="1"/>
      <c r="AY33" s="8"/>
    </row>
    <row r="34" spans="1:51" customFormat="1" ht="30" customHeight="1">
      <c r="A34" s="125"/>
      <c r="B34" s="126"/>
      <c r="C34" s="132"/>
      <c r="D34" s="107" t="s">
        <v>75</v>
      </c>
      <c r="E34" s="194"/>
      <c r="F34" s="194"/>
      <c r="G34" s="194"/>
      <c r="H34" s="194"/>
      <c r="I34" s="2"/>
      <c r="J34" s="43"/>
      <c r="K34" s="1"/>
      <c r="L34" s="8"/>
      <c r="M34" s="153"/>
      <c r="N34" s="153"/>
      <c r="O34" s="153"/>
      <c r="P34" s="153"/>
      <c r="Q34" s="153"/>
      <c r="R34" s="153"/>
      <c r="S34" s="153"/>
      <c r="T34" s="153"/>
      <c r="U34" s="153"/>
      <c r="V34" s="153"/>
      <c r="W34" s="153"/>
      <c r="X34" s="153"/>
      <c r="Y34" s="153"/>
      <c r="Z34" s="153"/>
      <c r="AA34" s="153"/>
      <c r="AB34" s="153"/>
      <c r="AC34" s="153"/>
      <c r="AD34" s="153"/>
      <c r="AE34" s="153"/>
      <c r="AF34" s="153"/>
      <c r="AG34" s="201"/>
      <c r="AH34" s="9"/>
      <c r="AI34" s="1"/>
      <c r="AJ34" s="1"/>
      <c r="AK34" s="1"/>
      <c r="AL34" s="1"/>
      <c r="AM34" s="1"/>
      <c r="AN34" s="1"/>
      <c r="AO34" s="1"/>
      <c r="AP34" s="1"/>
      <c r="AQ34" s="1"/>
      <c r="AR34" s="1"/>
      <c r="AS34" s="1"/>
      <c r="AT34" s="8"/>
      <c r="AU34" s="9"/>
      <c r="AV34" s="1"/>
      <c r="AW34" s="1"/>
      <c r="AX34" s="1"/>
      <c r="AY34" s="8"/>
    </row>
    <row r="35" spans="1:51" customFormat="1" ht="30" customHeight="1">
      <c r="A35" s="125"/>
      <c r="B35" s="126"/>
      <c r="C35" s="102" t="s">
        <v>76</v>
      </c>
      <c r="D35" s="106" t="s">
        <v>77</v>
      </c>
      <c r="E35" s="78">
        <v>1</v>
      </c>
      <c r="F35" s="78">
        <v>3</v>
      </c>
      <c r="G35" s="78">
        <f>180/F35</f>
        <v>60</v>
      </c>
      <c r="H35" s="78">
        <f t="shared" si="50"/>
        <v>60</v>
      </c>
      <c r="I35" s="2"/>
      <c r="J35" s="43"/>
      <c r="K35" s="1"/>
      <c r="L35" s="8"/>
      <c r="M35" s="12">
        <v>2</v>
      </c>
      <c r="N35" s="12">
        <f>M35*$C$2</f>
        <v>8</v>
      </c>
      <c r="O35" s="12">
        <v>2</v>
      </c>
      <c r="P35" s="12">
        <f>O35*$C$2</f>
        <v>8</v>
      </c>
      <c r="Q35" s="12">
        <v>2</v>
      </c>
      <c r="R35" s="12">
        <f>Q35*$C$2</f>
        <v>8</v>
      </c>
      <c r="S35" s="12">
        <v>2</v>
      </c>
      <c r="T35" s="12">
        <f>S35*$C$2</f>
        <v>8</v>
      </c>
      <c r="U35" s="12">
        <v>2</v>
      </c>
      <c r="V35" s="12">
        <f>U35*$C$2</f>
        <v>8</v>
      </c>
      <c r="W35" s="12">
        <v>2</v>
      </c>
      <c r="X35" s="12">
        <f>W35*$C$2</f>
        <v>8</v>
      </c>
      <c r="Y35" s="12">
        <v>2</v>
      </c>
      <c r="Z35" s="12">
        <f t="shared" si="51"/>
        <v>8</v>
      </c>
      <c r="AA35" s="12">
        <v>0</v>
      </c>
      <c r="AB35" s="12">
        <f t="shared" si="52"/>
        <v>0</v>
      </c>
      <c r="AC35" s="12">
        <v>0</v>
      </c>
      <c r="AD35" s="12">
        <f t="shared" si="53"/>
        <v>0</v>
      </c>
      <c r="AE35" s="12">
        <v>2</v>
      </c>
      <c r="AF35" s="12">
        <f t="shared" si="54"/>
        <v>4</v>
      </c>
      <c r="AG35" s="12">
        <f t="shared" si="55"/>
        <v>60</v>
      </c>
      <c r="AH35" s="9"/>
      <c r="AI35" s="1"/>
      <c r="AJ35" s="1"/>
      <c r="AK35" s="1"/>
      <c r="AL35" s="1"/>
      <c r="AM35" s="1"/>
      <c r="AN35" s="1"/>
      <c r="AO35" s="1"/>
      <c r="AP35" s="1"/>
      <c r="AQ35" s="1"/>
      <c r="AR35" s="1"/>
      <c r="AS35" s="1"/>
      <c r="AT35" s="8"/>
      <c r="AU35" s="9"/>
      <c r="AV35" s="1"/>
      <c r="AW35" s="1"/>
      <c r="AX35" s="1"/>
      <c r="AY35" s="8"/>
    </row>
    <row r="36" spans="1:51" customFormat="1" ht="30" customHeight="1">
      <c r="A36" s="125"/>
      <c r="B36" s="126"/>
      <c r="C36" s="128" t="s">
        <v>78</v>
      </c>
      <c r="D36" s="106" t="s">
        <v>79</v>
      </c>
      <c r="E36" s="192">
        <v>2</v>
      </c>
      <c r="F36" s="192">
        <v>5</v>
      </c>
      <c r="G36" s="192">
        <f>180/F36</f>
        <v>36</v>
      </c>
      <c r="H36" s="192">
        <f t="shared" ref="H36" si="63">G36*E36</f>
        <v>72</v>
      </c>
      <c r="I36" s="2"/>
      <c r="J36" s="43"/>
      <c r="K36" s="1"/>
      <c r="L36" s="8"/>
      <c r="M36" s="202">
        <v>2</v>
      </c>
      <c r="N36" s="202">
        <f t="shared" ref="N36" si="64">M36*$C$2</f>
        <v>8</v>
      </c>
      <c r="O36" s="202">
        <v>2</v>
      </c>
      <c r="P36" s="202">
        <f t="shared" ref="P36" si="65">O36*$C$2</f>
        <v>8</v>
      </c>
      <c r="Q36" s="202">
        <v>2</v>
      </c>
      <c r="R36" s="202">
        <f t="shared" ref="R36" si="66">Q36*$C$2</f>
        <v>8</v>
      </c>
      <c r="S36" s="202">
        <v>2</v>
      </c>
      <c r="T36" s="202">
        <f t="shared" ref="T36" si="67">S36*$C$2</f>
        <v>8</v>
      </c>
      <c r="U36" s="202">
        <v>2</v>
      </c>
      <c r="V36" s="202">
        <f t="shared" ref="V36" si="68">U36*$C$2</f>
        <v>8</v>
      </c>
      <c r="W36" s="202">
        <v>4</v>
      </c>
      <c r="X36" s="202">
        <f t="shared" ref="X36" si="69">W36*$C$2</f>
        <v>16</v>
      </c>
      <c r="Y36" s="202">
        <v>2</v>
      </c>
      <c r="Z36" s="202">
        <f t="shared" ref="Z36" si="70">Y36*$C$2</f>
        <v>8</v>
      </c>
      <c r="AA36" s="202">
        <v>2</v>
      </c>
      <c r="AB36" s="202">
        <f t="shared" ref="AB36" si="71">AA36*$C$2</f>
        <v>8</v>
      </c>
      <c r="AC36" s="202">
        <v>0</v>
      </c>
      <c r="AD36" s="202">
        <f t="shared" ref="AD36" si="72">AC36*$C$2</f>
        <v>0</v>
      </c>
      <c r="AE36" s="202">
        <v>0</v>
      </c>
      <c r="AF36" s="202">
        <f t="shared" ref="AF36" si="73">AE36*2</f>
        <v>0</v>
      </c>
      <c r="AG36" s="202">
        <f t="shared" ref="AG36" si="74">SUM(AF36+AD36+AB36+Z36+X36+V36+T36+R36+P36+N36)</f>
        <v>72</v>
      </c>
      <c r="AH36" s="9"/>
      <c r="AI36" s="1"/>
      <c r="AJ36" s="1"/>
      <c r="AK36" s="1"/>
      <c r="AL36" s="1"/>
      <c r="AM36" s="1"/>
      <c r="AN36" s="1"/>
      <c r="AO36" s="1"/>
      <c r="AP36" s="1"/>
      <c r="AQ36" s="1"/>
      <c r="AR36" s="1"/>
      <c r="AS36" s="1"/>
      <c r="AT36" s="8"/>
      <c r="AU36" s="9"/>
      <c r="AV36" s="1"/>
      <c r="AW36" s="1"/>
      <c r="AX36" s="1"/>
      <c r="AY36" s="8"/>
    </row>
    <row r="37" spans="1:51" customFormat="1" ht="30" customHeight="1">
      <c r="A37" s="125"/>
      <c r="B37" s="126"/>
      <c r="C37" s="130"/>
      <c r="D37" s="106" t="s">
        <v>80</v>
      </c>
      <c r="E37" s="194"/>
      <c r="F37" s="194"/>
      <c r="G37" s="194"/>
      <c r="H37" s="194"/>
      <c r="I37" s="2"/>
      <c r="J37" s="43"/>
      <c r="K37" s="1"/>
      <c r="L37" s="8"/>
      <c r="M37" s="174"/>
      <c r="N37" s="174"/>
      <c r="O37" s="174"/>
      <c r="P37" s="174"/>
      <c r="Q37" s="174"/>
      <c r="R37" s="174"/>
      <c r="S37" s="174"/>
      <c r="T37" s="174"/>
      <c r="U37" s="174"/>
      <c r="V37" s="174"/>
      <c r="W37" s="174"/>
      <c r="X37" s="174"/>
      <c r="Y37" s="174"/>
      <c r="Z37" s="174"/>
      <c r="AA37" s="174"/>
      <c r="AB37" s="174"/>
      <c r="AC37" s="174"/>
      <c r="AD37" s="174"/>
      <c r="AE37" s="174"/>
      <c r="AF37" s="174"/>
      <c r="AG37" s="174"/>
      <c r="AH37" s="9"/>
      <c r="AI37" s="1"/>
      <c r="AJ37" s="1"/>
      <c r="AK37" s="1"/>
      <c r="AL37" s="1"/>
      <c r="AM37" s="1"/>
      <c r="AN37" s="1"/>
      <c r="AO37" s="1"/>
      <c r="AP37" s="1"/>
      <c r="AQ37" s="1"/>
      <c r="AR37" s="1"/>
      <c r="AS37" s="1"/>
      <c r="AT37" s="8"/>
      <c r="AU37" s="9"/>
      <c r="AV37" s="1"/>
      <c r="AW37" s="1"/>
      <c r="AX37" s="1"/>
      <c r="AY37" s="8"/>
    </row>
    <row r="38" spans="1:51" customFormat="1" ht="30" customHeight="1">
      <c r="A38" s="125"/>
      <c r="B38" s="126"/>
      <c r="C38" s="128" t="s">
        <v>46</v>
      </c>
      <c r="D38" s="106" t="s">
        <v>81</v>
      </c>
      <c r="E38" s="192">
        <v>5</v>
      </c>
      <c r="F38" s="192">
        <v>14</v>
      </c>
      <c r="G38" s="192">
        <v>8</v>
      </c>
      <c r="H38" s="192">
        <f t="shared" ref="H38" si="75">G38*E38</f>
        <v>40</v>
      </c>
      <c r="I38" s="2"/>
      <c r="J38" s="43"/>
      <c r="K38" s="1"/>
      <c r="L38" s="8"/>
      <c r="M38" s="195">
        <v>2</v>
      </c>
      <c r="N38" s="195">
        <f t="shared" ref="N38" si="76">M38*$C$2</f>
        <v>8</v>
      </c>
      <c r="O38" s="195">
        <v>2</v>
      </c>
      <c r="P38" s="195">
        <f t="shared" ref="P38" si="77">O38*$C$2</f>
        <v>8</v>
      </c>
      <c r="Q38" s="195">
        <v>2</v>
      </c>
      <c r="R38" s="195">
        <f t="shared" ref="R38" si="78">Q38*$C$2</f>
        <v>8</v>
      </c>
      <c r="S38" s="195">
        <v>4</v>
      </c>
      <c r="T38" s="195">
        <f t="shared" ref="T38" si="79">S38*$C$2</f>
        <v>16</v>
      </c>
      <c r="U38" s="195">
        <v>2</v>
      </c>
      <c r="V38" s="195">
        <f t="shared" ref="V38" si="80">U38*$C$2</f>
        <v>8</v>
      </c>
      <c r="W38" s="195">
        <v>0</v>
      </c>
      <c r="X38" s="195">
        <f t="shared" ref="X38" si="81">W38*$C$2</f>
        <v>0</v>
      </c>
      <c r="Y38" s="195">
        <v>2</v>
      </c>
      <c r="Z38" s="195">
        <f t="shared" ref="Z38" si="82">Y38*$C$2</f>
        <v>8</v>
      </c>
      <c r="AA38" s="195">
        <v>2</v>
      </c>
      <c r="AB38" s="195">
        <f t="shared" ref="AB38" si="83">AA38*$C$2</f>
        <v>8</v>
      </c>
      <c r="AC38" s="195">
        <v>2</v>
      </c>
      <c r="AD38" s="195">
        <f t="shared" ref="AD38" si="84">AC38*$C$2</f>
        <v>8</v>
      </c>
      <c r="AE38" s="195">
        <v>0</v>
      </c>
      <c r="AF38" s="195">
        <f t="shared" ref="AF38" si="85">AE38*2</f>
        <v>0</v>
      </c>
      <c r="AG38" s="195">
        <f t="shared" ref="AG38" si="86">SUM(AF38+AD38+AB38+Z38+X38+V38+T38+R38+P38+N38)</f>
        <v>72</v>
      </c>
      <c r="AH38" s="9"/>
      <c r="AI38" s="1"/>
      <c r="AJ38" s="1"/>
      <c r="AK38" s="1"/>
      <c r="AL38" s="1"/>
      <c r="AM38" s="1"/>
      <c r="AN38" s="1"/>
      <c r="AO38" s="1"/>
      <c r="AP38" s="1"/>
      <c r="AQ38" s="1"/>
      <c r="AR38" s="1"/>
      <c r="AS38" s="1"/>
      <c r="AT38" s="8"/>
      <c r="AU38" s="9"/>
      <c r="AV38" s="1"/>
      <c r="AW38" s="1"/>
      <c r="AX38" s="1"/>
      <c r="AY38" s="8"/>
    </row>
    <row r="39" spans="1:51" customFormat="1" ht="30" customHeight="1">
      <c r="A39" s="125"/>
      <c r="B39" s="126"/>
      <c r="C39" s="129"/>
      <c r="D39" s="106" t="s">
        <v>82</v>
      </c>
      <c r="E39" s="193"/>
      <c r="F39" s="193"/>
      <c r="G39" s="193"/>
      <c r="H39" s="193"/>
      <c r="I39" s="2"/>
      <c r="J39" s="43"/>
      <c r="K39" s="1"/>
      <c r="L39" s="8"/>
      <c r="M39" s="152"/>
      <c r="N39" s="152"/>
      <c r="O39" s="152"/>
      <c r="P39" s="152"/>
      <c r="Q39" s="152"/>
      <c r="R39" s="152"/>
      <c r="S39" s="152"/>
      <c r="T39" s="152"/>
      <c r="U39" s="152"/>
      <c r="V39" s="152"/>
      <c r="W39" s="152"/>
      <c r="X39" s="152"/>
      <c r="Y39" s="152"/>
      <c r="Z39" s="152"/>
      <c r="AA39" s="152"/>
      <c r="AB39" s="152"/>
      <c r="AC39" s="152"/>
      <c r="AD39" s="152"/>
      <c r="AE39" s="152"/>
      <c r="AF39" s="152"/>
      <c r="AG39" s="152"/>
      <c r="AH39" s="9"/>
      <c r="AI39" s="1"/>
      <c r="AJ39" s="1"/>
      <c r="AK39" s="1"/>
      <c r="AL39" s="1"/>
      <c r="AM39" s="1"/>
      <c r="AN39" s="1"/>
      <c r="AO39" s="1"/>
      <c r="AP39" s="1"/>
      <c r="AQ39" s="1"/>
      <c r="AR39" s="1"/>
      <c r="AS39" s="1"/>
      <c r="AT39" s="8"/>
      <c r="AU39" s="9"/>
      <c r="AV39" s="1"/>
      <c r="AW39" s="1"/>
      <c r="AX39" s="1"/>
      <c r="AY39" s="8"/>
    </row>
    <row r="40" spans="1:51" customFormat="1" ht="30" customHeight="1">
      <c r="A40" s="125"/>
      <c r="B40" s="126"/>
      <c r="C40" s="129"/>
      <c r="D40" s="110" t="s">
        <v>83</v>
      </c>
      <c r="E40" s="193"/>
      <c r="F40" s="193"/>
      <c r="G40" s="193"/>
      <c r="H40" s="193"/>
      <c r="I40" s="2"/>
      <c r="J40" s="43"/>
      <c r="K40" s="1"/>
      <c r="L40" s="8"/>
      <c r="M40" s="152"/>
      <c r="N40" s="152"/>
      <c r="O40" s="152"/>
      <c r="P40" s="152"/>
      <c r="Q40" s="152"/>
      <c r="R40" s="152"/>
      <c r="S40" s="152"/>
      <c r="T40" s="152"/>
      <c r="U40" s="152"/>
      <c r="V40" s="152"/>
      <c r="W40" s="152"/>
      <c r="X40" s="152"/>
      <c r="Y40" s="152"/>
      <c r="Z40" s="152"/>
      <c r="AA40" s="152"/>
      <c r="AB40" s="152"/>
      <c r="AC40" s="152"/>
      <c r="AD40" s="152"/>
      <c r="AE40" s="152"/>
      <c r="AF40" s="152"/>
      <c r="AG40" s="152"/>
      <c r="AH40" s="9"/>
      <c r="AI40" s="1"/>
      <c r="AJ40" s="1"/>
      <c r="AK40" s="1"/>
      <c r="AL40" s="1"/>
      <c r="AM40" s="1"/>
      <c r="AN40" s="1"/>
      <c r="AO40" s="1"/>
      <c r="AP40" s="1"/>
      <c r="AQ40" s="1"/>
      <c r="AR40" s="1"/>
      <c r="AS40" s="1"/>
      <c r="AT40" s="8"/>
      <c r="AU40" s="9"/>
      <c r="AV40" s="1"/>
      <c r="AW40" s="1"/>
      <c r="AX40" s="1"/>
      <c r="AY40" s="8"/>
    </row>
    <row r="41" spans="1:51" customFormat="1" ht="30" customHeight="1">
      <c r="A41" s="125"/>
      <c r="B41" s="126"/>
      <c r="C41" s="129"/>
      <c r="D41" s="106" t="s">
        <v>84</v>
      </c>
      <c r="E41" s="193"/>
      <c r="F41" s="193"/>
      <c r="G41" s="193"/>
      <c r="H41" s="193"/>
      <c r="I41" s="2"/>
      <c r="J41" s="43"/>
      <c r="K41" s="1"/>
      <c r="L41" s="8"/>
      <c r="M41" s="152"/>
      <c r="N41" s="152"/>
      <c r="O41" s="152"/>
      <c r="P41" s="152"/>
      <c r="Q41" s="152"/>
      <c r="R41" s="152"/>
      <c r="S41" s="152"/>
      <c r="T41" s="152"/>
      <c r="U41" s="152"/>
      <c r="V41" s="152"/>
      <c r="W41" s="152"/>
      <c r="X41" s="152"/>
      <c r="Y41" s="152"/>
      <c r="Z41" s="152"/>
      <c r="AA41" s="152"/>
      <c r="AB41" s="152"/>
      <c r="AC41" s="152"/>
      <c r="AD41" s="152"/>
      <c r="AE41" s="152"/>
      <c r="AF41" s="152"/>
      <c r="AG41" s="152"/>
      <c r="AH41" s="9"/>
      <c r="AI41" s="1"/>
      <c r="AJ41" s="1"/>
      <c r="AK41" s="1"/>
      <c r="AL41" s="1"/>
      <c r="AM41" s="1"/>
      <c r="AN41" s="1"/>
      <c r="AO41" s="1"/>
      <c r="AP41" s="1"/>
      <c r="AQ41" s="1"/>
      <c r="AR41" s="1"/>
      <c r="AS41" s="1"/>
      <c r="AT41" s="8"/>
      <c r="AU41" s="9"/>
      <c r="AV41" s="1"/>
      <c r="AW41" s="1"/>
      <c r="AX41" s="1"/>
      <c r="AY41" s="8"/>
    </row>
    <row r="42" spans="1:51" customFormat="1" ht="30" customHeight="1">
      <c r="A42" s="125"/>
      <c r="B42" s="126"/>
      <c r="C42" s="130"/>
      <c r="D42" s="110" t="s">
        <v>85</v>
      </c>
      <c r="E42" s="194"/>
      <c r="F42" s="194"/>
      <c r="G42" s="194"/>
      <c r="H42" s="194"/>
      <c r="I42" s="2"/>
      <c r="J42" s="43"/>
      <c r="K42" s="1"/>
      <c r="L42" s="8"/>
      <c r="M42" s="153"/>
      <c r="N42" s="153"/>
      <c r="O42" s="153"/>
      <c r="P42" s="153"/>
      <c r="Q42" s="153"/>
      <c r="R42" s="153"/>
      <c r="S42" s="153"/>
      <c r="T42" s="153"/>
      <c r="U42" s="153"/>
      <c r="V42" s="153"/>
      <c r="W42" s="153"/>
      <c r="X42" s="153"/>
      <c r="Y42" s="153"/>
      <c r="Z42" s="153"/>
      <c r="AA42" s="153"/>
      <c r="AB42" s="153"/>
      <c r="AC42" s="153"/>
      <c r="AD42" s="153"/>
      <c r="AE42" s="153"/>
      <c r="AF42" s="153"/>
      <c r="AG42" s="153"/>
      <c r="AH42" s="9"/>
      <c r="AI42" s="1"/>
      <c r="AJ42" s="1"/>
      <c r="AK42" s="1"/>
      <c r="AL42" s="1"/>
      <c r="AM42" s="1"/>
      <c r="AN42" s="1"/>
      <c r="AO42" s="1"/>
      <c r="AP42" s="1"/>
      <c r="AQ42" s="1"/>
      <c r="AR42" s="1"/>
      <c r="AS42" s="1"/>
      <c r="AT42" s="8"/>
      <c r="AU42" s="9"/>
      <c r="AV42" s="1"/>
      <c r="AW42" s="1"/>
      <c r="AX42" s="1"/>
      <c r="AY42" s="8"/>
    </row>
    <row r="43" spans="1:51" customFormat="1" ht="30" customHeight="1">
      <c r="A43" s="125"/>
      <c r="B43" s="126"/>
      <c r="C43" s="128" t="s">
        <v>48</v>
      </c>
      <c r="D43" s="106" t="s">
        <v>86</v>
      </c>
      <c r="E43" s="192">
        <v>6</v>
      </c>
      <c r="F43" s="192">
        <v>7</v>
      </c>
      <c r="G43" s="192">
        <v>26</v>
      </c>
      <c r="H43" s="192">
        <f t="shared" ref="H43" si="87">G43*E43</f>
        <v>156</v>
      </c>
      <c r="I43" s="2"/>
      <c r="J43" s="43"/>
      <c r="K43" s="1"/>
      <c r="L43" s="8"/>
      <c r="M43" s="202">
        <v>2</v>
      </c>
      <c r="N43" s="202">
        <f t="shared" ref="N43" si="88">M43*$C$2</f>
        <v>8</v>
      </c>
      <c r="O43" s="202">
        <v>2</v>
      </c>
      <c r="P43" s="202">
        <f t="shared" ref="P43" si="89">O43*$C$2</f>
        <v>8</v>
      </c>
      <c r="Q43" s="202">
        <v>4</v>
      </c>
      <c r="R43" s="202">
        <f t="shared" ref="R43" si="90">Q43*$C$2</f>
        <v>16</v>
      </c>
      <c r="S43" s="202">
        <v>4</v>
      </c>
      <c r="T43" s="202">
        <f t="shared" ref="T43" si="91">S43*$C$2</f>
        <v>16</v>
      </c>
      <c r="U43" s="202">
        <v>4</v>
      </c>
      <c r="V43" s="202">
        <f t="shared" ref="V43" si="92">U43*$C$2</f>
        <v>16</v>
      </c>
      <c r="W43" s="202">
        <v>2</v>
      </c>
      <c r="X43" s="202">
        <f t="shared" ref="X43" si="93">W43*$C$2</f>
        <v>8</v>
      </c>
      <c r="Y43" s="202">
        <v>4</v>
      </c>
      <c r="Z43" s="202">
        <f t="shared" ref="Z43" si="94">Y43*$C$2</f>
        <v>16</v>
      </c>
      <c r="AA43" s="202">
        <v>4</v>
      </c>
      <c r="AB43" s="202">
        <f t="shared" ref="AB43" si="95">AA43*$C$2</f>
        <v>16</v>
      </c>
      <c r="AC43" s="202">
        <v>8</v>
      </c>
      <c r="AD43" s="202">
        <f t="shared" ref="AD43" si="96">AC43*$C$2</f>
        <v>32</v>
      </c>
      <c r="AE43" s="202">
        <v>8</v>
      </c>
      <c r="AF43" s="202">
        <f>AE43*2</f>
        <v>16</v>
      </c>
      <c r="AG43" s="197">
        <f t="shared" ref="AG43" si="97">SUM(AF43+AD43+AB43+Z43+X43+V43+T43+R43+P43+N43)</f>
        <v>152</v>
      </c>
      <c r="AH43" s="9"/>
      <c r="AI43" s="1"/>
      <c r="AJ43" s="1"/>
      <c r="AK43" s="1"/>
      <c r="AL43" s="1"/>
      <c r="AM43" s="1"/>
      <c r="AN43" s="1"/>
      <c r="AO43" s="1"/>
      <c r="AP43" s="1"/>
      <c r="AQ43" s="1"/>
      <c r="AR43" s="1"/>
      <c r="AS43" s="1"/>
      <c r="AT43" s="8"/>
      <c r="AU43" s="9"/>
      <c r="AV43" s="1"/>
      <c r="AW43" s="1"/>
      <c r="AX43" s="1"/>
      <c r="AY43" s="8"/>
    </row>
    <row r="44" spans="1:51" customFormat="1" ht="30" customHeight="1">
      <c r="A44" s="125"/>
      <c r="B44" s="126"/>
      <c r="C44" s="129"/>
      <c r="D44" s="106" t="s">
        <v>87</v>
      </c>
      <c r="E44" s="193"/>
      <c r="F44" s="193"/>
      <c r="G44" s="193"/>
      <c r="H44" s="193"/>
      <c r="I44" s="2"/>
      <c r="J44" s="43"/>
      <c r="K44" s="1"/>
      <c r="L44" s="8"/>
      <c r="M44" s="173"/>
      <c r="N44" s="173"/>
      <c r="O44" s="173"/>
      <c r="P44" s="173"/>
      <c r="Q44" s="173"/>
      <c r="R44" s="173"/>
      <c r="S44" s="173"/>
      <c r="T44" s="173"/>
      <c r="U44" s="173"/>
      <c r="V44" s="173"/>
      <c r="W44" s="173"/>
      <c r="X44" s="173"/>
      <c r="Y44" s="173"/>
      <c r="Z44" s="173"/>
      <c r="AA44" s="173"/>
      <c r="AB44" s="173"/>
      <c r="AC44" s="173"/>
      <c r="AD44" s="173"/>
      <c r="AE44" s="173"/>
      <c r="AF44" s="173"/>
      <c r="AG44" s="203"/>
      <c r="AH44" s="9"/>
      <c r="AI44" s="1"/>
      <c r="AJ44" s="1"/>
      <c r="AK44" s="1"/>
      <c r="AL44" s="1"/>
      <c r="AM44" s="1"/>
      <c r="AN44" s="1"/>
      <c r="AO44" s="1"/>
      <c r="AP44" s="1"/>
      <c r="AQ44" s="1"/>
      <c r="AR44" s="1"/>
      <c r="AS44" s="1"/>
      <c r="AT44" s="8"/>
      <c r="AU44" s="9"/>
      <c r="AV44" s="1"/>
      <c r="AW44" s="1"/>
      <c r="AX44" s="1"/>
      <c r="AY44" s="8"/>
    </row>
    <row r="45" spans="1:51" customFormat="1" ht="30" customHeight="1">
      <c r="A45" s="125"/>
      <c r="B45" s="126"/>
      <c r="C45" s="129"/>
      <c r="D45" s="106" t="s">
        <v>88</v>
      </c>
      <c r="E45" s="193"/>
      <c r="F45" s="193"/>
      <c r="G45" s="193"/>
      <c r="H45" s="193"/>
      <c r="I45" s="2"/>
      <c r="J45" s="43"/>
      <c r="K45" s="1"/>
      <c r="L45" s="8"/>
      <c r="M45" s="173"/>
      <c r="N45" s="173"/>
      <c r="O45" s="173"/>
      <c r="P45" s="173"/>
      <c r="Q45" s="173"/>
      <c r="R45" s="173"/>
      <c r="S45" s="173"/>
      <c r="T45" s="173"/>
      <c r="U45" s="173"/>
      <c r="V45" s="173"/>
      <c r="W45" s="173"/>
      <c r="X45" s="173"/>
      <c r="Y45" s="173"/>
      <c r="Z45" s="173"/>
      <c r="AA45" s="173"/>
      <c r="AB45" s="173"/>
      <c r="AC45" s="173"/>
      <c r="AD45" s="173"/>
      <c r="AE45" s="173"/>
      <c r="AF45" s="173"/>
      <c r="AG45" s="203"/>
      <c r="AH45" s="9"/>
      <c r="AI45" s="1"/>
      <c r="AJ45" s="1"/>
      <c r="AK45" s="1"/>
      <c r="AL45" s="1"/>
      <c r="AM45" s="1"/>
      <c r="AN45" s="1"/>
      <c r="AO45" s="1"/>
      <c r="AP45" s="1"/>
      <c r="AQ45" s="1"/>
      <c r="AR45" s="1"/>
      <c r="AS45" s="1"/>
      <c r="AT45" s="8"/>
      <c r="AU45" s="9"/>
      <c r="AV45" s="1"/>
      <c r="AW45" s="1"/>
      <c r="AX45" s="1"/>
      <c r="AY45" s="8"/>
    </row>
    <row r="46" spans="1:51" customFormat="1" ht="30" customHeight="1">
      <c r="A46" s="125"/>
      <c r="B46" s="126"/>
      <c r="C46" s="129"/>
      <c r="D46" s="106" t="s">
        <v>89</v>
      </c>
      <c r="E46" s="193"/>
      <c r="F46" s="193"/>
      <c r="G46" s="193"/>
      <c r="H46" s="193"/>
      <c r="I46" s="2"/>
      <c r="J46" s="43"/>
      <c r="K46" s="1"/>
      <c r="L46" s="8"/>
      <c r="M46" s="173"/>
      <c r="N46" s="173"/>
      <c r="O46" s="173"/>
      <c r="P46" s="173"/>
      <c r="Q46" s="173"/>
      <c r="R46" s="173"/>
      <c r="S46" s="173"/>
      <c r="T46" s="173"/>
      <c r="U46" s="173"/>
      <c r="V46" s="173"/>
      <c r="W46" s="173"/>
      <c r="X46" s="173"/>
      <c r="Y46" s="173"/>
      <c r="Z46" s="173"/>
      <c r="AA46" s="173"/>
      <c r="AB46" s="173"/>
      <c r="AC46" s="173"/>
      <c r="AD46" s="173"/>
      <c r="AE46" s="173"/>
      <c r="AF46" s="173"/>
      <c r="AG46" s="203"/>
      <c r="AH46" s="9"/>
      <c r="AI46" s="1"/>
      <c r="AJ46" s="1"/>
      <c r="AK46" s="1"/>
      <c r="AL46" s="1"/>
      <c r="AM46" s="1"/>
      <c r="AN46" s="1"/>
      <c r="AO46" s="1"/>
      <c r="AP46" s="1"/>
      <c r="AQ46" s="1"/>
      <c r="AR46" s="1"/>
      <c r="AS46" s="1"/>
      <c r="AT46" s="8"/>
      <c r="AU46" s="9"/>
      <c r="AV46" s="1"/>
      <c r="AW46" s="1"/>
      <c r="AX46" s="1"/>
      <c r="AY46" s="8"/>
    </row>
    <row r="47" spans="1:51" customFormat="1" ht="30" customHeight="1">
      <c r="A47" s="125"/>
      <c r="B47" s="126"/>
      <c r="C47" s="129"/>
      <c r="D47" s="106" t="s">
        <v>90</v>
      </c>
      <c r="E47" s="193"/>
      <c r="F47" s="193"/>
      <c r="G47" s="193"/>
      <c r="H47" s="193"/>
      <c r="I47" s="2"/>
      <c r="J47" s="43"/>
      <c r="K47" s="1"/>
      <c r="L47" s="8"/>
      <c r="M47" s="173"/>
      <c r="N47" s="173"/>
      <c r="O47" s="173"/>
      <c r="P47" s="173"/>
      <c r="Q47" s="173"/>
      <c r="R47" s="173"/>
      <c r="S47" s="173"/>
      <c r="T47" s="173"/>
      <c r="U47" s="173"/>
      <c r="V47" s="173"/>
      <c r="W47" s="173"/>
      <c r="X47" s="173"/>
      <c r="Y47" s="173"/>
      <c r="Z47" s="173"/>
      <c r="AA47" s="173"/>
      <c r="AB47" s="173"/>
      <c r="AC47" s="173"/>
      <c r="AD47" s="173"/>
      <c r="AE47" s="173"/>
      <c r="AF47" s="173"/>
      <c r="AG47" s="203"/>
      <c r="AH47" s="9"/>
      <c r="AI47" s="1"/>
      <c r="AJ47" s="1"/>
      <c r="AK47" s="1"/>
      <c r="AL47" s="1"/>
      <c r="AM47" s="1"/>
      <c r="AN47" s="1"/>
      <c r="AO47" s="1"/>
      <c r="AP47" s="1"/>
      <c r="AQ47" s="1"/>
      <c r="AR47" s="1"/>
      <c r="AS47" s="1"/>
      <c r="AT47" s="8"/>
      <c r="AU47" s="9"/>
      <c r="AV47" s="1"/>
      <c r="AW47" s="1"/>
      <c r="AX47" s="1"/>
      <c r="AY47" s="8"/>
    </row>
    <row r="48" spans="1:51" customFormat="1" ht="30" customHeight="1">
      <c r="A48" s="125"/>
      <c r="B48" s="126"/>
      <c r="C48" s="130"/>
      <c r="D48" s="106" t="s">
        <v>91</v>
      </c>
      <c r="E48" s="194"/>
      <c r="F48" s="194"/>
      <c r="G48" s="194"/>
      <c r="H48" s="194"/>
      <c r="I48" s="2"/>
      <c r="J48" s="43"/>
      <c r="K48" s="1"/>
      <c r="L48" s="8"/>
      <c r="M48" s="174"/>
      <c r="N48" s="174"/>
      <c r="O48" s="174"/>
      <c r="P48" s="174"/>
      <c r="Q48" s="174"/>
      <c r="R48" s="174"/>
      <c r="S48" s="174"/>
      <c r="T48" s="174"/>
      <c r="U48" s="174"/>
      <c r="V48" s="174"/>
      <c r="W48" s="174"/>
      <c r="X48" s="174"/>
      <c r="Y48" s="174"/>
      <c r="Z48" s="174"/>
      <c r="AA48" s="174"/>
      <c r="AB48" s="174"/>
      <c r="AC48" s="174"/>
      <c r="AD48" s="174"/>
      <c r="AE48" s="174"/>
      <c r="AF48" s="174"/>
      <c r="AG48" s="198"/>
      <c r="AH48" s="9"/>
      <c r="AI48" s="1"/>
      <c r="AJ48" s="1"/>
      <c r="AK48" s="1"/>
      <c r="AL48" s="1"/>
      <c r="AM48" s="1"/>
      <c r="AN48" s="1"/>
      <c r="AO48" s="1"/>
      <c r="AP48" s="1"/>
      <c r="AQ48" s="1"/>
      <c r="AR48" s="1"/>
      <c r="AS48" s="1"/>
      <c r="AT48" s="8"/>
      <c r="AU48" s="9"/>
      <c r="AV48" s="1"/>
      <c r="AW48" s="1"/>
      <c r="AX48" s="1"/>
      <c r="AY48" s="8"/>
    </row>
    <row r="49" spans="1:51" customFormat="1" ht="30" customHeight="1">
      <c r="A49" s="125"/>
      <c r="B49" s="126"/>
      <c r="C49" s="128" t="s">
        <v>92</v>
      </c>
      <c r="D49" s="106" t="s">
        <v>93</v>
      </c>
      <c r="E49" s="192">
        <v>4</v>
      </c>
      <c r="F49" s="192">
        <v>8</v>
      </c>
      <c r="G49" s="192">
        <v>23</v>
      </c>
      <c r="H49" s="192">
        <f t="shared" ref="H49" si="98">G49*E49</f>
        <v>92</v>
      </c>
      <c r="I49" s="2"/>
      <c r="J49" s="43"/>
      <c r="K49" s="1"/>
      <c r="L49" s="8"/>
      <c r="M49" s="195">
        <v>2</v>
      </c>
      <c r="N49" s="195">
        <f t="shared" ref="N49" si="99">M49*$C$2</f>
        <v>8</v>
      </c>
      <c r="O49" s="195">
        <v>2</v>
      </c>
      <c r="P49" s="195">
        <f t="shared" ref="P49" si="100">O49*$C$2</f>
        <v>8</v>
      </c>
      <c r="Q49" s="195">
        <v>2</v>
      </c>
      <c r="R49" s="195">
        <f t="shared" ref="R49" si="101">Q49*$C$2</f>
        <v>8</v>
      </c>
      <c r="S49" s="195">
        <v>2</v>
      </c>
      <c r="T49" s="195">
        <f t="shared" ref="T49" si="102">S49*$C$2</f>
        <v>8</v>
      </c>
      <c r="U49" s="195">
        <v>2</v>
      </c>
      <c r="V49" s="195">
        <f t="shared" ref="V49" si="103">U49*$C$2</f>
        <v>8</v>
      </c>
      <c r="W49" s="195">
        <v>2</v>
      </c>
      <c r="X49" s="195">
        <f t="shared" ref="X49" si="104">W49*$C$2</f>
        <v>8</v>
      </c>
      <c r="Y49" s="195">
        <v>4</v>
      </c>
      <c r="Z49" s="195">
        <f t="shared" ref="Z49" si="105">Y49*$C$2</f>
        <v>16</v>
      </c>
      <c r="AA49" s="195">
        <v>4</v>
      </c>
      <c r="AB49" s="195">
        <f t="shared" ref="AB49" si="106">AA49*$C$2</f>
        <v>16</v>
      </c>
      <c r="AC49" s="195">
        <v>8</v>
      </c>
      <c r="AD49" s="195">
        <f t="shared" ref="AD49" si="107">AC49*$C$2</f>
        <v>32</v>
      </c>
      <c r="AE49" s="195">
        <v>4</v>
      </c>
      <c r="AF49" s="195">
        <f t="shared" ref="AF49" si="108">AE49*2</f>
        <v>8</v>
      </c>
      <c r="AG49" s="199">
        <f t="shared" ref="AG49" si="109">SUM(AF49+AD49+AB49+Z49+X49+V49+T49+R49+P49+N49)</f>
        <v>120</v>
      </c>
      <c r="AH49" s="9"/>
      <c r="AI49" s="1"/>
      <c r="AJ49" s="1"/>
      <c r="AK49" s="1"/>
      <c r="AL49" s="1"/>
      <c r="AM49" s="1"/>
      <c r="AN49" s="1"/>
      <c r="AO49" s="1"/>
      <c r="AP49" s="1"/>
      <c r="AQ49" s="1"/>
      <c r="AR49" s="1"/>
      <c r="AS49" s="1"/>
      <c r="AT49" s="8"/>
      <c r="AU49" s="9"/>
      <c r="AV49" s="1"/>
      <c r="AW49" s="1"/>
      <c r="AX49" s="1"/>
      <c r="AY49" s="8"/>
    </row>
    <row r="50" spans="1:51" customFormat="1" ht="30" customHeight="1">
      <c r="A50" s="125"/>
      <c r="B50" s="126"/>
      <c r="C50" s="129"/>
      <c r="D50" s="106" t="s">
        <v>94</v>
      </c>
      <c r="E50" s="193"/>
      <c r="F50" s="193"/>
      <c r="G50" s="193"/>
      <c r="H50" s="193"/>
      <c r="I50" s="2"/>
      <c r="J50" s="43"/>
      <c r="K50" s="1"/>
      <c r="L50" s="8"/>
      <c r="M50" s="152"/>
      <c r="N50" s="152"/>
      <c r="O50" s="152"/>
      <c r="P50" s="152"/>
      <c r="Q50" s="152"/>
      <c r="R50" s="152"/>
      <c r="S50" s="152"/>
      <c r="T50" s="152"/>
      <c r="U50" s="152"/>
      <c r="V50" s="152"/>
      <c r="W50" s="152"/>
      <c r="X50" s="152"/>
      <c r="Y50" s="152"/>
      <c r="Z50" s="152"/>
      <c r="AA50" s="152"/>
      <c r="AB50" s="152"/>
      <c r="AC50" s="152"/>
      <c r="AD50" s="152"/>
      <c r="AE50" s="152"/>
      <c r="AF50" s="152"/>
      <c r="AG50" s="200"/>
      <c r="AH50" s="9"/>
      <c r="AI50" s="1"/>
      <c r="AJ50" s="1"/>
      <c r="AK50" s="1"/>
      <c r="AL50" s="1"/>
      <c r="AM50" s="1"/>
      <c r="AN50" s="1"/>
      <c r="AO50" s="1"/>
      <c r="AP50" s="1"/>
      <c r="AQ50" s="1"/>
      <c r="AR50" s="1"/>
      <c r="AS50" s="1"/>
      <c r="AT50" s="8"/>
      <c r="AU50" s="9"/>
      <c r="AV50" s="1"/>
      <c r="AW50" s="1"/>
      <c r="AX50" s="1"/>
      <c r="AY50" s="8"/>
    </row>
    <row r="51" spans="1:51" customFormat="1" ht="30" customHeight="1">
      <c r="A51" s="125"/>
      <c r="B51" s="126"/>
      <c r="C51" s="129"/>
      <c r="D51" s="106" t="s">
        <v>95</v>
      </c>
      <c r="E51" s="193"/>
      <c r="F51" s="193"/>
      <c r="G51" s="193"/>
      <c r="H51" s="193"/>
      <c r="I51" s="2"/>
      <c r="J51" s="43"/>
      <c r="K51" s="1"/>
      <c r="L51" s="8"/>
      <c r="M51" s="152"/>
      <c r="N51" s="152"/>
      <c r="O51" s="152"/>
      <c r="P51" s="152"/>
      <c r="Q51" s="152"/>
      <c r="R51" s="152"/>
      <c r="S51" s="152"/>
      <c r="T51" s="152"/>
      <c r="U51" s="152"/>
      <c r="V51" s="152"/>
      <c r="W51" s="152"/>
      <c r="X51" s="152"/>
      <c r="Y51" s="152"/>
      <c r="Z51" s="152"/>
      <c r="AA51" s="152"/>
      <c r="AB51" s="152"/>
      <c r="AC51" s="152"/>
      <c r="AD51" s="152"/>
      <c r="AE51" s="152"/>
      <c r="AF51" s="152"/>
      <c r="AG51" s="200"/>
      <c r="AH51" s="9"/>
      <c r="AI51" s="1"/>
      <c r="AJ51" s="1"/>
      <c r="AK51" s="1"/>
      <c r="AL51" s="1"/>
      <c r="AM51" s="1"/>
      <c r="AN51" s="1"/>
      <c r="AO51" s="1"/>
      <c r="AP51" s="1"/>
      <c r="AQ51" s="1"/>
      <c r="AR51" s="1"/>
      <c r="AS51" s="1"/>
      <c r="AT51" s="8"/>
      <c r="AU51" s="9"/>
      <c r="AV51" s="1"/>
      <c r="AW51" s="1"/>
      <c r="AX51" s="1"/>
      <c r="AY51" s="8"/>
    </row>
    <row r="52" spans="1:51" customFormat="1" ht="30" customHeight="1">
      <c r="A52" s="125"/>
      <c r="B52" s="126"/>
      <c r="C52" s="130"/>
      <c r="D52" s="106" t="s">
        <v>96</v>
      </c>
      <c r="E52" s="194"/>
      <c r="F52" s="194"/>
      <c r="G52" s="194"/>
      <c r="H52" s="194"/>
      <c r="I52" s="2"/>
      <c r="J52" s="43"/>
      <c r="K52" s="1"/>
      <c r="L52" s="8"/>
      <c r="M52" s="153"/>
      <c r="N52" s="153"/>
      <c r="O52" s="153"/>
      <c r="P52" s="153"/>
      <c r="Q52" s="153"/>
      <c r="R52" s="153"/>
      <c r="S52" s="153"/>
      <c r="T52" s="153"/>
      <c r="U52" s="153"/>
      <c r="V52" s="153"/>
      <c r="W52" s="153"/>
      <c r="X52" s="153"/>
      <c r="Y52" s="153"/>
      <c r="Z52" s="153"/>
      <c r="AA52" s="153"/>
      <c r="AB52" s="153"/>
      <c r="AC52" s="153"/>
      <c r="AD52" s="153"/>
      <c r="AE52" s="153"/>
      <c r="AF52" s="153"/>
      <c r="AG52" s="201"/>
      <c r="AH52" s="9"/>
      <c r="AI52" s="1"/>
      <c r="AJ52" s="1"/>
      <c r="AK52" s="1"/>
      <c r="AL52" s="1"/>
      <c r="AM52" s="1"/>
      <c r="AN52" s="1"/>
      <c r="AO52" s="1"/>
      <c r="AP52" s="1"/>
      <c r="AQ52" s="1"/>
      <c r="AR52" s="1"/>
      <c r="AS52" s="1"/>
      <c r="AT52" s="8"/>
      <c r="AU52" s="9"/>
      <c r="AV52" s="1"/>
      <c r="AW52" s="1"/>
      <c r="AX52" s="1"/>
      <c r="AY52" s="8"/>
    </row>
    <row r="53" spans="1:51" ht="24" customHeight="1">
      <c r="A53" s="125"/>
      <c r="B53" s="126"/>
      <c r="C53" s="28" t="s">
        <v>41</v>
      </c>
      <c r="D53" s="100"/>
      <c r="E53" s="22"/>
      <c r="F53" s="21"/>
      <c r="G53" s="21"/>
      <c r="H53" s="49">
        <v>1443</v>
      </c>
      <c r="I53" s="19">
        <f>860/160</f>
        <v>5.375</v>
      </c>
      <c r="J53" s="20"/>
      <c r="K53" s="21"/>
      <c r="L53" s="49"/>
      <c r="M53" s="20">
        <f>SUM(M16:M52)</f>
        <v>40</v>
      </c>
      <c r="N53" s="20">
        <f t="shared" ref="N53:AF53" si="110">SUM(N16:N52)</f>
        <v>160</v>
      </c>
      <c r="O53" s="20">
        <f t="shared" si="110"/>
        <v>40</v>
      </c>
      <c r="P53" s="20">
        <f t="shared" si="110"/>
        <v>160</v>
      </c>
      <c r="Q53" s="20">
        <f t="shared" si="110"/>
        <v>40</v>
      </c>
      <c r="R53" s="20">
        <f t="shared" si="110"/>
        <v>160</v>
      </c>
      <c r="S53" s="20">
        <f t="shared" si="110"/>
        <v>40</v>
      </c>
      <c r="T53" s="20">
        <f t="shared" si="110"/>
        <v>160</v>
      </c>
      <c r="U53" s="20">
        <f t="shared" si="110"/>
        <v>40</v>
      </c>
      <c r="V53" s="20">
        <f t="shared" si="110"/>
        <v>160</v>
      </c>
      <c r="W53" s="20">
        <f t="shared" si="110"/>
        <v>40</v>
      </c>
      <c r="X53" s="20">
        <f t="shared" si="110"/>
        <v>160</v>
      </c>
      <c r="Y53" s="20">
        <f t="shared" si="110"/>
        <v>40</v>
      </c>
      <c r="Z53" s="20">
        <f t="shared" si="110"/>
        <v>160</v>
      </c>
      <c r="AA53" s="20">
        <f t="shared" si="110"/>
        <v>40</v>
      </c>
      <c r="AB53" s="20">
        <f t="shared" si="110"/>
        <v>160</v>
      </c>
      <c r="AC53" s="20">
        <f t="shared" si="110"/>
        <v>40</v>
      </c>
      <c r="AD53" s="20">
        <f t="shared" si="110"/>
        <v>160</v>
      </c>
      <c r="AE53" s="20">
        <f t="shared" si="110"/>
        <v>40</v>
      </c>
      <c r="AF53" s="20">
        <f t="shared" si="110"/>
        <v>80</v>
      </c>
      <c r="AG53" s="49">
        <f>SUM(AG16:AG52)</f>
        <v>1520</v>
      </c>
      <c r="AH53" s="16"/>
      <c r="AI53" s="13"/>
      <c r="AJ53" s="13"/>
      <c r="AK53" s="13"/>
      <c r="AL53" s="13"/>
      <c r="AM53" s="13"/>
      <c r="AN53" s="13"/>
      <c r="AO53" s="13"/>
      <c r="AP53" s="13"/>
      <c r="AQ53" s="13"/>
      <c r="AR53" s="13"/>
      <c r="AS53" s="13"/>
      <c r="AT53" s="47"/>
      <c r="AU53" s="12"/>
      <c r="AV53" s="13"/>
      <c r="AW53" s="13"/>
      <c r="AX53" s="13"/>
      <c r="AY53" s="47"/>
    </row>
    <row r="54" spans="1:51" customFormat="1" ht="62.45">
      <c r="A54" s="125" t="s">
        <v>14</v>
      </c>
      <c r="B54" s="126">
        <v>6</v>
      </c>
      <c r="C54" s="102" t="s">
        <v>70</v>
      </c>
      <c r="D54" s="106" t="s">
        <v>97</v>
      </c>
      <c r="E54" s="9">
        <v>1</v>
      </c>
      <c r="F54" s="9">
        <v>2</v>
      </c>
      <c r="G54" s="9">
        <f>180/F54</f>
        <v>90</v>
      </c>
      <c r="H54" s="9">
        <f t="shared" ref="H54:H56" si="111">G54*E54</f>
        <v>90</v>
      </c>
      <c r="I54" s="2"/>
      <c r="J54" s="43"/>
      <c r="K54" s="1"/>
      <c r="L54" s="8"/>
      <c r="M54" s="9"/>
      <c r="N54" s="1"/>
      <c r="O54" s="1"/>
      <c r="P54" s="1"/>
      <c r="Q54" s="1"/>
      <c r="R54" s="1"/>
      <c r="S54" s="1"/>
      <c r="T54" s="1"/>
      <c r="U54" s="1"/>
      <c r="V54" s="1"/>
      <c r="W54" s="1"/>
      <c r="X54" s="1"/>
      <c r="Y54" s="1"/>
      <c r="Z54" s="1"/>
      <c r="AA54" s="1"/>
      <c r="AB54" s="1"/>
      <c r="AC54" s="1"/>
      <c r="AD54" s="1"/>
      <c r="AE54" s="1"/>
      <c r="AF54" s="1"/>
      <c r="AG54" s="8"/>
      <c r="AH54" s="12">
        <v>4</v>
      </c>
      <c r="AI54" s="12">
        <f t="shared" ref="AI54:AI56" si="112">AH54*$C$2</f>
        <v>16</v>
      </c>
      <c r="AJ54" s="12">
        <v>4</v>
      </c>
      <c r="AK54" s="12">
        <f t="shared" ref="AK54:AK56" si="113">AJ54*$C$2</f>
        <v>16</v>
      </c>
      <c r="AL54" s="12">
        <v>4</v>
      </c>
      <c r="AM54" s="12">
        <f t="shared" ref="AM54:AM56" si="114">AL54*$C$2</f>
        <v>16</v>
      </c>
      <c r="AN54" s="12">
        <v>6</v>
      </c>
      <c r="AO54" s="12">
        <f t="shared" ref="AO54:AO56" si="115">AN54*$C$2</f>
        <v>24</v>
      </c>
      <c r="AP54" s="12">
        <v>4</v>
      </c>
      <c r="AQ54" s="12">
        <f t="shared" ref="AQ54:AQ56" si="116">AP54*$C$2</f>
        <v>16</v>
      </c>
      <c r="AR54" s="12">
        <v>2</v>
      </c>
      <c r="AS54" s="12">
        <f t="shared" ref="AS54:AS56" si="117">AR54*$C$2</f>
        <v>8</v>
      </c>
      <c r="AT54" s="12">
        <f>SUM(AI54+AK54+AM54+AO54+AQ54+AS54)</f>
        <v>96</v>
      </c>
      <c r="AU54" s="9"/>
      <c r="AV54" s="1"/>
      <c r="AW54" s="1"/>
      <c r="AX54" s="1"/>
      <c r="AY54" s="8"/>
    </row>
    <row r="55" spans="1:51" customFormat="1" ht="39" customHeight="1">
      <c r="A55" s="125"/>
      <c r="B55" s="126"/>
      <c r="C55" s="104" t="s">
        <v>72</v>
      </c>
      <c r="D55" s="107" t="s">
        <v>98</v>
      </c>
      <c r="E55" s="9">
        <v>1</v>
      </c>
      <c r="F55" s="9">
        <v>4</v>
      </c>
      <c r="G55" s="9">
        <f>140/F55</f>
        <v>35</v>
      </c>
      <c r="H55" s="9">
        <f t="shared" si="111"/>
        <v>35</v>
      </c>
      <c r="I55" s="2"/>
      <c r="J55" s="43"/>
      <c r="K55" s="1"/>
      <c r="L55" s="8"/>
      <c r="M55" s="9"/>
      <c r="N55" s="1"/>
      <c r="O55" s="1"/>
      <c r="P55" s="1"/>
      <c r="Q55" s="1"/>
      <c r="R55" s="1"/>
      <c r="S55" s="1"/>
      <c r="T55" s="1"/>
      <c r="U55" s="1"/>
      <c r="V55" s="1"/>
      <c r="W55" s="1"/>
      <c r="X55" s="1"/>
      <c r="Y55" s="1"/>
      <c r="Z55" s="1"/>
      <c r="AA55" s="1"/>
      <c r="AB55" s="1"/>
      <c r="AC55" s="1"/>
      <c r="AD55" s="1"/>
      <c r="AE55" s="1"/>
      <c r="AF55" s="1"/>
      <c r="AG55" s="8"/>
      <c r="AH55" s="12">
        <v>2</v>
      </c>
      <c r="AI55" s="12">
        <f t="shared" si="112"/>
        <v>8</v>
      </c>
      <c r="AJ55" s="12">
        <v>0</v>
      </c>
      <c r="AK55" s="12">
        <f t="shared" si="113"/>
        <v>0</v>
      </c>
      <c r="AL55" s="12">
        <v>2</v>
      </c>
      <c r="AM55" s="12">
        <f t="shared" si="114"/>
        <v>8</v>
      </c>
      <c r="AN55" s="12">
        <v>4</v>
      </c>
      <c r="AO55" s="12">
        <f t="shared" si="115"/>
        <v>16</v>
      </c>
      <c r="AP55" s="12">
        <v>2</v>
      </c>
      <c r="AQ55" s="12">
        <f t="shared" si="116"/>
        <v>8</v>
      </c>
      <c r="AR55" s="12">
        <v>2</v>
      </c>
      <c r="AS55" s="12">
        <f t="shared" si="117"/>
        <v>8</v>
      </c>
      <c r="AT55" s="12">
        <f t="shared" ref="AT55:AT56" si="118">SUM(AI55+AK55+AM55+AO55+AQ55+AS55)</f>
        <v>48</v>
      </c>
      <c r="AU55" s="9"/>
      <c r="AV55" s="1"/>
      <c r="AW55" s="1"/>
      <c r="AX55" s="1"/>
      <c r="AY55" s="8"/>
    </row>
    <row r="56" spans="1:51" customFormat="1" ht="75" customHeight="1">
      <c r="A56" s="125"/>
      <c r="B56" s="125"/>
      <c r="C56" s="133" t="s">
        <v>99</v>
      </c>
      <c r="D56" s="108" t="s">
        <v>100</v>
      </c>
      <c r="E56" s="170">
        <v>3</v>
      </c>
      <c r="F56" s="170">
        <v>3</v>
      </c>
      <c r="G56" s="170">
        <f t="shared" ref="G56:G64" si="119">180/F56</f>
        <v>60</v>
      </c>
      <c r="H56" s="170">
        <f t="shared" si="111"/>
        <v>180</v>
      </c>
      <c r="I56" s="1"/>
      <c r="J56" s="1"/>
      <c r="K56" s="1"/>
      <c r="L56" s="1"/>
      <c r="M56" s="1"/>
      <c r="N56" s="1"/>
      <c r="O56" s="1"/>
      <c r="P56" s="1"/>
      <c r="Q56" s="1"/>
      <c r="R56" s="1"/>
      <c r="S56" s="1"/>
      <c r="T56" s="1"/>
      <c r="U56" s="1"/>
      <c r="V56" s="1"/>
      <c r="W56" s="1"/>
      <c r="X56" s="1"/>
      <c r="Y56" s="1"/>
      <c r="Z56" s="43"/>
      <c r="AA56" s="1"/>
      <c r="AB56" s="1"/>
      <c r="AC56" s="1"/>
      <c r="AD56" s="1"/>
      <c r="AE56" s="1"/>
      <c r="AF56" s="1"/>
      <c r="AG56" s="8"/>
      <c r="AH56" s="195">
        <v>8</v>
      </c>
      <c r="AI56" s="195">
        <f t="shared" si="112"/>
        <v>32</v>
      </c>
      <c r="AJ56" s="195">
        <v>8</v>
      </c>
      <c r="AK56" s="195">
        <f t="shared" si="113"/>
        <v>32</v>
      </c>
      <c r="AL56" s="195">
        <v>8</v>
      </c>
      <c r="AM56" s="195">
        <f t="shared" si="114"/>
        <v>32</v>
      </c>
      <c r="AN56" s="195">
        <v>8</v>
      </c>
      <c r="AO56" s="195">
        <f t="shared" si="115"/>
        <v>32</v>
      </c>
      <c r="AP56" s="195">
        <v>8</v>
      </c>
      <c r="AQ56" s="195">
        <f t="shared" si="116"/>
        <v>32</v>
      </c>
      <c r="AR56" s="195">
        <v>10</v>
      </c>
      <c r="AS56" s="195">
        <f t="shared" si="117"/>
        <v>40</v>
      </c>
      <c r="AT56" s="195">
        <f t="shared" si="118"/>
        <v>200</v>
      </c>
      <c r="AU56" s="9"/>
      <c r="AV56" s="1"/>
      <c r="AW56" s="1"/>
      <c r="AX56" s="1"/>
      <c r="AY56" s="8"/>
    </row>
    <row r="57" spans="1:51" customFormat="1" ht="33.950000000000003" customHeight="1">
      <c r="A57" s="125"/>
      <c r="B57" s="125"/>
      <c r="C57" s="133"/>
      <c r="D57" s="109" t="s">
        <v>101</v>
      </c>
      <c r="E57" s="171"/>
      <c r="F57" s="171"/>
      <c r="G57" s="171"/>
      <c r="H57" s="171"/>
      <c r="I57" s="1"/>
      <c r="J57" s="1"/>
      <c r="K57" s="1"/>
      <c r="L57" s="1"/>
      <c r="M57" s="1"/>
      <c r="N57" s="1"/>
      <c r="O57" s="1"/>
      <c r="P57" s="1"/>
      <c r="Q57" s="1"/>
      <c r="R57" s="1"/>
      <c r="S57" s="1"/>
      <c r="T57" s="1"/>
      <c r="U57" s="1"/>
      <c r="V57" s="1"/>
      <c r="W57" s="1"/>
      <c r="X57" s="1"/>
      <c r="Y57" s="1"/>
      <c r="Z57" s="43"/>
      <c r="AA57" s="1"/>
      <c r="AB57" s="1"/>
      <c r="AC57" s="1"/>
      <c r="AD57" s="1"/>
      <c r="AE57" s="1"/>
      <c r="AF57" s="1"/>
      <c r="AG57" s="8"/>
      <c r="AH57" s="152"/>
      <c r="AI57" s="152"/>
      <c r="AJ57" s="152"/>
      <c r="AK57" s="152"/>
      <c r="AL57" s="152"/>
      <c r="AM57" s="152"/>
      <c r="AN57" s="152"/>
      <c r="AO57" s="152"/>
      <c r="AP57" s="152"/>
      <c r="AQ57" s="152"/>
      <c r="AR57" s="152"/>
      <c r="AS57" s="152"/>
      <c r="AT57" s="152"/>
      <c r="AU57" s="9"/>
      <c r="AV57" s="1"/>
      <c r="AW57" s="1"/>
      <c r="AX57" s="1"/>
      <c r="AY57" s="8"/>
    </row>
    <row r="58" spans="1:51" customFormat="1" ht="33.950000000000003" customHeight="1">
      <c r="A58" s="125"/>
      <c r="B58" s="125"/>
      <c r="C58" s="133"/>
      <c r="D58" s="108" t="s">
        <v>102</v>
      </c>
      <c r="E58" s="172"/>
      <c r="F58" s="172"/>
      <c r="G58" s="172"/>
      <c r="H58" s="172"/>
      <c r="I58" s="1"/>
      <c r="J58" s="1"/>
      <c r="K58" s="1"/>
      <c r="L58" s="1"/>
      <c r="M58" s="1"/>
      <c r="N58" s="1"/>
      <c r="O58" s="1"/>
      <c r="P58" s="1"/>
      <c r="Q58" s="1"/>
      <c r="R58" s="1"/>
      <c r="S58" s="1"/>
      <c r="T58" s="1"/>
      <c r="U58" s="1"/>
      <c r="V58" s="1"/>
      <c r="W58" s="1"/>
      <c r="X58" s="1"/>
      <c r="Y58" s="1"/>
      <c r="Z58" s="43"/>
      <c r="AA58" s="1"/>
      <c r="AB58" s="1"/>
      <c r="AC58" s="1"/>
      <c r="AD58" s="1"/>
      <c r="AE58" s="1"/>
      <c r="AF58" s="1"/>
      <c r="AG58" s="8"/>
      <c r="AH58" s="153"/>
      <c r="AI58" s="153"/>
      <c r="AJ58" s="153"/>
      <c r="AK58" s="153"/>
      <c r="AL58" s="153"/>
      <c r="AM58" s="153"/>
      <c r="AN58" s="153"/>
      <c r="AO58" s="153"/>
      <c r="AP58" s="153"/>
      <c r="AQ58" s="153"/>
      <c r="AR58" s="153"/>
      <c r="AS58" s="153"/>
      <c r="AT58" s="153"/>
      <c r="AU58" s="9"/>
      <c r="AV58" s="1"/>
      <c r="AW58" s="1"/>
      <c r="AX58" s="1"/>
      <c r="AY58" s="8"/>
    </row>
    <row r="59" spans="1:51" customFormat="1" ht="54.95" customHeight="1">
      <c r="A59" s="125"/>
      <c r="B59" s="126"/>
      <c r="C59" s="131" t="s">
        <v>76</v>
      </c>
      <c r="D59" s="107" t="s">
        <v>103</v>
      </c>
      <c r="E59" s="170">
        <v>2</v>
      </c>
      <c r="F59" s="170">
        <v>3</v>
      </c>
      <c r="G59" s="170">
        <f t="shared" si="119"/>
        <v>60</v>
      </c>
      <c r="H59" s="170">
        <f t="shared" ref="H59:H68" si="120">G59*E59</f>
        <v>120</v>
      </c>
      <c r="I59" s="2"/>
      <c r="J59" s="43"/>
      <c r="K59" s="1"/>
      <c r="L59" s="8"/>
      <c r="M59" s="9"/>
      <c r="N59" s="1"/>
      <c r="O59" s="1"/>
      <c r="P59" s="1"/>
      <c r="Q59" s="1"/>
      <c r="R59" s="1"/>
      <c r="S59" s="1"/>
      <c r="T59" s="1"/>
      <c r="U59" s="1"/>
      <c r="V59" s="1"/>
      <c r="W59" s="1"/>
      <c r="X59" s="1"/>
      <c r="Y59" s="1"/>
      <c r="Z59" s="1"/>
      <c r="AA59" s="1"/>
      <c r="AB59" s="1"/>
      <c r="AC59" s="1"/>
      <c r="AD59" s="1"/>
      <c r="AE59" s="1"/>
      <c r="AF59" s="1"/>
      <c r="AG59" s="8"/>
      <c r="AH59" s="195">
        <v>8</v>
      </c>
      <c r="AI59" s="195">
        <f t="shared" ref="AI59:AI68" si="121">AH59*$C$2</f>
        <v>32</v>
      </c>
      <c r="AJ59" s="195">
        <v>6</v>
      </c>
      <c r="AK59" s="195">
        <f t="shared" ref="AK59:AK68" si="122">AJ59*$C$2</f>
        <v>24</v>
      </c>
      <c r="AL59" s="195">
        <v>4</v>
      </c>
      <c r="AM59" s="195">
        <f t="shared" ref="AM59:AM68" si="123">AL59*$C$2</f>
        <v>16</v>
      </c>
      <c r="AN59" s="195">
        <v>4</v>
      </c>
      <c r="AO59" s="195">
        <f t="shared" ref="AO59:AO68" si="124">AN59*$C$2</f>
        <v>16</v>
      </c>
      <c r="AP59" s="195">
        <v>4</v>
      </c>
      <c r="AQ59" s="195">
        <f t="shared" ref="AQ59:AQ68" si="125">AP59*$C$2</f>
        <v>16</v>
      </c>
      <c r="AR59" s="195">
        <v>4</v>
      </c>
      <c r="AS59" s="195">
        <f t="shared" ref="AS59:AS68" si="126">AR59*$C$2</f>
        <v>16</v>
      </c>
      <c r="AT59" s="195">
        <f t="shared" ref="AT59:AT68" si="127">SUM(AI59+AK59+AM59+AO59+AQ59+AS59)</f>
        <v>120</v>
      </c>
      <c r="AU59" s="9"/>
      <c r="AV59" s="1"/>
      <c r="AW59" s="1"/>
      <c r="AX59" s="1"/>
      <c r="AY59" s="8"/>
    </row>
    <row r="60" spans="1:51" customFormat="1" ht="53.1" customHeight="1">
      <c r="A60" s="125"/>
      <c r="B60" s="126"/>
      <c r="C60" s="132"/>
      <c r="D60" s="107" t="s">
        <v>104</v>
      </c>
      <c r="E60" s="172"/>
      <c r="F60" s="172"/>
      <c r="G60" s="172"/>
      <c r="H60" s="172"/>
      <c r="I60" s="2"/>
      <c r="J60" s="43"/>
      <c r="K60" s="1"/>
      <c r="L60" s="8"/>
      <c r="M60" s="9"/>
      <c r="N60" s="1"/>
      <c r="O60" s="1"/>
      <c r="P60" s="1"/>
      <c r="Q60" s="1"/>
      <c r="R60" s="1"/>
      <c r="S60" s="1"/>
      <c r="T60" s="1"/>
      <c r="U60" s="1"/>
      <c r="V60" s="1"/>
      <c r="W60" s="1"/>
      <c r="X60" s="1"/>
      <c r="Y60" s="1"/>
      <c r="Z60" s="1"/>
      <c r="AA60" s="1"/>
      <c r="AB60" s="1"/>
      <c r="AC60" s="1"/>
      <c r="AD60" s="1"/>
      <c r="AE60" s="1"/>
      <c r="AF60" s="1"/>
      <c r="AG60" s="8"/>
      <c r="AH60" s="153"/>
      <c r="AI60" s="153"/>
      <c r="AJ60" s="153"/>
      <c r="AK60" s="153"/>
      <c r="AL60" s="153"/>
      <c r="AM60" s="153"/>
      <c r="AN60" s="153"/>
      <c r="AO60" s="153"/>
      <c r="AP60" s="153"/>
      <c r="AQ60" s="153"/>
      <c r="AR60" s="153"/>
      <c r="AS60" s="153"/>
      <c r="AT60" s="153"/>
      <c r="AU60" s="9"/>
      <c r="AV60" s="1"/>
      <c r="AW60" s="1"/>
      <c r="AX60" s="1"/>
      <c r="AY60" s="8"/>
    </row>
    <row r="61" spans="1:51" customFormat="1" ht="33.950000000000003" customHeight="1">
      <c r="A61" s="125"/>
      <c r="B61" s="126"/>
      <c r="C61" s="131" t="s">
        <v>105</v>
      </c>
      <c r="D61" s="107" t="s">
        <v>106</v>
      </c>
      <c r="E61" s="170">
        <v>3</v>
      </c>
      <c r="F61" s="170">
        <v>4</v>
      </c>
      <c r="G61" s="170">
        <f t="shared" si="119"/>
        <v>45</v>
      </c>
      <c r="H61" s="170">
        <f t="shared" si="120"/>
        <v>135</v>
      </c>
      <c r="I61" s="2"/>
      <c r="J61" s="43"/>
      <c r="K61" s="1"/>
      <c r="L61" s="8"/>
      <c r="M61" s="9"/>
      <c r="N61" s="1"/>
      <c r="O61" s="1"/>
      <c r="P61" s="1"/>
      <c r="Q61" s="1"/>
      <c r="R61" s="1"/>
      <c r="S61" s="1"/>
      <c r="T61" s="1"/>
      <c r="U61" s="1"/>
      <c r="V61" s="1"/>
      <c r="W61" s="1"/>
      <c r="X61" s="1"/>
      <c r="Y61" s="1"/>
      <c r="Z61" s="1"/>
      <c r="AA61" s="1"/>
      <c r="AB61" s="1"/>
      <c r="AC61" s="1"/>
      <c r="AD61" s="1"/>
      <c r="AE61" s="1"/>
      <c r="AF61" s="1"/>
      <c r="AG61" s="8"/>
      <c r="AH61" s="195">
        <v>8</v>
      </c>
      <c r="AI61" s="195">
        <f t="shared" si="121"/>
        <v>32</v>
      </c>
      <c r="AJ61" s="195">
        <v>8</v>
      </c>
      <c r="AK61" s="195">
        <f t="shared" si="122"/>
        <v>32</v>
      </c>
      <c r="AL61" s="195">
        <v>8</v>
      </c>
      <c r="AM61" s="195">
        <f t="shared" si="123"/>
        <v>32</v>
      </c>
      <c r="AN61" s="195">
        <v>4</v>
      </c>
      <c r="AO61" s="195">
        <f t="shared" si="124"/>
        <v>16</v>
      </c>
      <c r="AP61" s="195">
        <v>4</v>
      </c>
      <c r="AQ61" s="195">
        <f t="shared" si="125"/>
        <v>16</v>
      </c>
      <c r="AR61" s="195">
        <v>8</v>
      </c>
      <c r="AS61" s="195">
        <f t="shared" si="126"/>
        <v>32</v>
      </c>
      <c r="AT61" s="195">
        <f t="shared" si="127"/>
        <v>160</v>
      </c>
      <c r="AU61" s="9"/>
      <c r="AV61" s="1"/>
      <c r="AW61" s="1"/>
      <c r="AX61" s="1"/>
      <c r="AY61" s="8"/>
    </row>
    <row r="62" spans="1:51" customFormat="1" ht="24.95" customHeight="1">
      <c r="A62" s="125"/>
      <c r="B62" s="126"/>
      <c r="C62" s="134"/>
      <c r="D62" s="107" t="s">
        <v>107</v>
      </c>
      <c r="E62" s="171"/>
      <c r="F62" s="171"/>
      <c r="G62" s="171"/>
      <c r="H62" s="171"/>
      <c r="I62" s="2"/>
      <c r="J62" s="43"/>
      <c r="K62" s="1"/>
      <c r="L62" s="8"/>
      <c r="M62" s="9"/>
      <c r="N62" s="1"/>
      <c r="O62" s="1"/>
      <c r="P62" s="1"/>
      <c r="Q62" s="1"/>
      <c r="R62" s="1"/>
      <c r="S62" s="1"/>
      <c r="T62" s="1"/>
      <c r="U62" s="1"/>
      <c r="V62" s="1"/>
      <c r="W62" s="1"/>
      <c r="X62" s="1"/>
      <c r="Y62" s="1"/>
      <c r="Z62" s="1"/>
      <c r="AA62" s="1"/>
      <c r="AB62" s="1"/>
      <c r="AC62" s="1"/>
      <c r="AD62" s="1"/>
      <c r="AE62" s="1"/>
      <c r="AF62" s="1"/>
      <c r="AG62" s="8"/>
      <c r="AH62" s="152"/>
      <c r="AI62" s="152"/>
      <c r="AJ62" s="152"/>
      <c r="AK62" s="152"/>
      <c r="AL62" s="152"/>
      <c r="AM62" s="152"/>
      <c r="AN62" s="152"/>
      <c r="AO62" s="152"/>
      <c r="AP62" s="152"/>
      <c r="AQ62" s="152"/>
      <c r="AR62" s="152"/>
      <c r="AS62" s="152"/>
      <c r="AT62" s="152"/>
      <c r="AU62" s="9"/>
      <c r="AV62" s="1"/>
      <c r="AW62" s="1"/>
      <c r="AX62" s="1"/>
      <c r="AY62" s="8"/>
    </row>
    <row r="63" spans="1:51" customFormat="1" ht="24.95" customHeight="1">
      <c r="A63" s="125"/>
      <c r="B63" s="126"/>
      <c r="C63" s="132"/>
      <c r="D63" s="107" t="s">
        <v>108</v>
      </c>
      <c r="E63" s="172"/>
      <c r="F63" s="172"/>
      <c r="G63" s="172"/>
      <c r="H63" s="172"/>
      <c r="I63" s="2"/>
      <c r="J63" s="43"/>
      <c r="K63" s="1"/>
      <c r="L63" s="8"/>
      <c r="M63" s="9"/>
      <c r="N63" s="1"/>
      <c r="O63" s="1"/>
      <c r="P63" s="1"/>
      <c r="Q63" s="1"/>
      <c r="R63" s="1"/>
      <c r="S63" s="1"/>
      <c r="T63" s="1"/>
      <c r="U63" s="1"/>
      <c r="V63" s="1"/>
      <c r="W63" s="1"/>
      <c r="X63" s="1"/>
      <c r="Y63" s="1"/>
      <c r="Z63" s="1"/>
      <c r="AA63" s="1"/>
      <c r="AB63" s="1"/>
      <c r="AC63" s="1"/>
      <c r="AD63" s="1"/>
      <c r="AE63" s="1"/>
      <c r="AF63" s="1"/>
      <c r="AG63" s="8"/>
      <c r="AH63" s="153"/>
      <c r="AI63" s="153"/>
      <c r="AJ63" s="153"/>
      <c r="AK63" s="153"/>
      <c r="AL63" s="153"/>
      <c r="AM63" s="153"/>
      <c r="AN63" s="153"/>
      <c r="AO63" s="153"/>
      <c r="AP63" s="153"/>
      <c r="AQ63" s="153"/>
      <c r="AR63" s="153"/>
      <c r="AS63" s="153"/>
      <c r="AT63" s="153"/>
      <c r="AU63" s="9"/>
      <c r="AV63" s="1"/>
      <c r="AW63" s="1"/>
      <c r="AX63" s="1"/>
      <c r="AY63" s="8"/>
    </row>
    <row r="64" spans="1:51" customFormat="1" ht="24.95" customHeight="1">
      <c r="A64" s="125"/>
      <c r="B64" s="126"/>
      <c r="C64" s="131" t="s">
        <v>78</v>
      </c>
      <c r="D64" s="107" t="s">
        <v>109</v>
      </c>
      <c r="E64" s="170">
        <v>3</v>
      </c>
      <c r="F64" s="170">
        <v>5</v>
      </c>
      <c r="G64" s="170">
        <f t="shared" si="119"/>
        <v>36</v>
      </c>
      <c r="H64" s="170">
        <f t="shared" si="120"/>
        <v>108</v>
      </c>
      <c r="I64" s="2"/>
      <c r="J64" s="43"/>
      <c r="K64" s="1"/>
      <c r="L64" s="8"/>
      <c r="M64" s="9"/>
      <c r="N64" s="1"/>
      <c r="O64" s="1"/>
      <c r="P64" s="1"/>
      <c r="Q64" s="1"/>
      <c r="R64" s="1"/>
      <c r="S64" s="1"/>
      <c r="T64" s="1"/>
      <c r="U64" s="1"/>
      <c r="V64" s="1"/>
      <c r="W64" s="1"/>
      <c r="X64" s="1"/>
      <c r="Y64" s="1"/>
      <c r="Z64" s="1"/>
      <c r="AA64" s="1"/>
      <c r="AB64" s="1"/>
      <c r="AC64" s="1"/>
      <c r="AD64" s="1"/>
      <c r="AE64" s="1"/>
      <c r="AF64" s="1"/>
      <c r="AG64" s="8"/>
      <c r="AH64" s="195">
        <v>6</v>
      </c>
      <c r="AI64" s="195">
        <f t="shared" si="121"/>
        <v>24</v>
      </c>
      <c r="AJ64" s="195">
        <v>6</v>
      </c>
      <c r="AK64" s="195">
        <f t="shared" si="122"/>
        <v>24</v>
      </c>
      <c r="AL64" s="195">
        <v>6</v>
      </c>
      <c r="AM64" s="195">
        <f t="shared" si="123"/>
        <v>24</v>
      </c>
      <c r="AN64" s="195">
        <v>4</v>
      </c>
      <c r="AO64" s="195">
        <f t="shared" si="124"/>
        <v>16</v>
      </c>
      <c r="AP64" s="195">
        <v>4</v>
      </c>
      <c r="AQ64" s="195">
        <f t="shared" si="125"/>
        <v>16</v>
      </c>
      <c r="AR64" s="195">
        <v>4</v>
      </c>
      <c r="AS64" s="195">
        <f t="shared" si="126"/>
        <v>16</v>
      </c>
      <c r="AT64" s="195">
        <f t="shared" si="127"/>
        <v>120</v>
      </c>
      <c r="AU64" s="9"/>
      <c r="AV64" s="1"/>
      <c r="AW64" s="1"/>
      <c r="AX64" s="1"/>
      <c r="AY64" s="8"/>
    </row>
    <row r="65" spans="1:51" customFormat="1" ht="24.95" customHeight="1">
      <c r="A65" s="125"/>
      <c r="B65" s="126"/>
      <c r="C65" s="134"/>
      <c r="D65" s="107" t="s">
        <v>110</v>
      </c>
      <c r="E65" s="171"/>
      <c r="F65" s="171"/>
      <c r="G65" s="171"/>
      <c r="H65" s="171"/>
      <c r="I65" s="2"/>
      <c r="J65" s="43"/>
      <c r="K65" s="1"/>
      <c r="L65" s="8"/>
      <c r="M65" s="9"/>
      <c r="N65" s="1"/>
      <c r="O65" s="1"/>
      <c r="P65" s="1"/>
      <c r="Q65" s="1"/>
      <c r="R65" s="1"/>
      <c r="S65" s="1"/>
      <c r="T65" s="1"/>
      <c r="U65" s="1"/>
      <c r="V65" s="1"/>
      <c r="W65" s="1"/>
      <c r="X65" s="1"/>
      <c r="Y65" s="1"/>
      <c r="Z65" s="1"/>
      <c r="AA65" s="1"/>
      <c r="AB65" s="1"/>
      <c r="AC65" s="1"/>
      <c r="AD65" s="1"/>
      <c r="AE65" s="1"/>
      <c r="AF65" s="1"/>
      <c r="AG65" s="8"/>
      <c r="AH65" s="152"/>
      <c r="AI65" s="152"/>
      <c r="AJ65" s="152"/>
      <c r="AK65" s="152"/>
      <c r="AL65" s="152"/>
      <c r="AM65" s="152"/>
      <c r="AN65" s="152"/>
      <c r="AO65" s="152"/>
      <c r="AP65" s="152"/>
      <c r="AQ65" s="152"/>
      <c r="AR65" s="152"/>
      <c r="AS65" s="152"/>
      <c r="AT65" s="152"/>
      <c r="AU65" s="9"/>
      <c r="AV65" s="1"/>
      <c r="AW65" s="1"/>
      <c r="AX65" s="1"/>
      <c r="AY65" s="8"/>
    </row>
    <row r="66" spans="1:51" customFormat="1" ht="24.95" customHeight="1">
      <c r="A66" s="125"/>
      <c r="B66" s="126"/>
      <c r="C66" s="132"/>
      <c r="D66" s="107" t="s">
        <v>111</v>
      </c>
      <c r="E66" s="172"/>
      <c r="F66" s="172"/>
      <c r="G66" s="172"/>
      <c r="H66" s="172"/>
      <c r="I66" s="2"/>
      <c r="J66" s="43"/>
      <c r="K66" s="1"/>
      <c r="L66" s="8"/>
      <c r="M66" s="9"/>
      <c r="N66" s="1"/>
      <c r="O66" s="1"/>
      <c r="P66" s="1"/>
      <c r="Q66" s="1"/>
      <c r="R66" s="1"/>
      <c r="S66" s="1"/>
      <c r="T66" s="1"/>
      <c r="U66" s="1"/>
      <c r="V66" s="1"/>
      <c r="W66" s="1"/>
      <c r="X66" s="1"/>
      <c r="Y66" s="1"/>
      <c r="Z66" s="1"/>
      <c r="AA66" s="1"/>
      <c r="AB66" s="1"/>
      <c r="AC66" s="1"/>
      <c r="AD66" s="1"/>
      <c r="AE66" s="1"/>
      <c r="AF66" s="1"/>
      <c r="AG66" s="8"/>
      <c r="AH66" s="153"/>
      <c r="AI66" s="153"/>
      <c r="AJ66" s="153"/>
      <c r="AK66" s="153"/>
      <c r="AL66" s="153"/>
      <c r="AM66" s="153"/>
      <c r="AN66" s="153"/>
      <c r="AO66" s="153"/>
      <c r="AP66" s="153"/>
      <c r="AQ66" s="153"/>
      <c r="AR66" s="153"/>
      <c r="AS66" s="153"/>
      <c r="AT66" s="153"/>
      <c r="AU66" s="9"/>
      <c r="AV66" s="1"/>
      <c r="AW66" s="1"/>
      <c r="AX66" s="1"/>
      <c r="AY66" s="8"/>
    </row>
    <row r="67" spans="1:51" customFormat="1" ht="24.95" customHeight="1">
      <c r="A67" s="125"/>
      <c r="B67" s="126"/>
      <c r="C67" s="104" t="s">
        <v>68</v>
      </c>
      <c r="D67" s="107" t="s">
        <v>112</v>
      </c>
      <c r="E67" s="9">
        <v>1</v>
      </c>
      <c r="F67" s="9">
        <v>2</v>
      </c>
      <c r="G67" s="9">
        <f>140/F67</f>
        <v>70</v>
      </c>
      <c r="H67" s="9">
        <f t="shared" si="120"/>
        <v>70</v>
      </c>
      <c r="I67" s="2"/>
      <c r="J67" s="43"/>
      <c r="K67" s="1"/>
      <c r="L67" s="8"/>
      <c r="M67" s="9"/>
      <c r="N67" s="1"/>
      <c r="O67" s="1"/>
      <c r="P67" s="1"/>
      <c r="Q67" s="1"/>
      <c r="R67" s="1"/>
      <c r="S67" s="1"/>
      <c r="T67" s="1"/>
      <c r="U67" s="1"/>
      <c r="V67" s="1"/>
      <c r="W67" s="1"/>
      <c r="X67" s="1"/>
      <c r="Y67" s="1"/>
      <c r="Z67" s="1"/>
      <c r="AA67" s="1"/>
      <c r="AB67" s="1"/>
      <c r="AC67" s="1"/>
      <c r="AD67" s="1"/>
      <c r="AE67" s="1"/>
      <c r="AF67" s="1"/>
      <c r="AG67" s="8"/>
      <c r="AH67" s="12">
        <v>4</v>
      </c>
      <c r="AI67" s="12">
        <f t="shared" si="121"/>
        <v>16</v>
      </c>
      <c r="AJ67" s="12">
        <v>4</v>
      </c>
      <c r="AK67" s="12">
        <f t="shared" si="122"/>
        <v>16</v>
      </c>
      <c r="AL67" s="12">
        <v>4</v>
      </c>
      <c r="AM67" s="12">
        <f t="shared" si="123"/>
        <v>16</v>
      </c>
      <c r="AN67" s="12">
        <v>2</v>
      </c>
      <c r="AO67" s="12">
        <f t="shared" si="124"/>
        <v>8</v>
      </c>
      <c r="AP67" s="12">
        <v>2</v>
      </c>
      <c r="AQ67" s="12">
        <f t="shared" si="125"/>
        <v>8</v>
      </c>
      <c r="AR67" s="12">
        <v>4</v>
      </c>
      <c r="AS67" s="12">
        <f t="shared" si="126"/>
        <v>16</v>
      </c>
      <c r="AT67" s="12">
        <f t="shared" si="127"/>
        <v>80</v>
      </c>
      <c r="AU67" s="9"/>
      <c r="AV67" s="1"/>
      <c r="AW67" s="1"/>
      <c r="AX67" s="1"/>
      <c r="AY67" s="8"/>
    </row>
    <row r="68" spans="1:51" customFormat="1" ht="24.95" customHeight="1">
      <c r="A68" s="125"/>
      <c r="B68" s="126"/>
      <c r="C68" s="128" t="s">
        <v>46</v>
      </c>
      <c r="D68" s="106" t="s">
        <v>113</v>
      </c>
      <c r="E68" s="170">
        <v>3</v>
      </c>
      <c r="F68" s="170">
        <v>14</v>
      </c>
      <c r="G68" s="170">
        <v>8</v>
      </c>
      <c r="H68" s="170">
        <f t="shared" si="120"/>
        <v>24</v>
      </c>
      <c r="I68" s="2"/>
      <c r="J68" s="43"/>
      <c r="K68" s="1"/>
      <c r="L68" s="8"/>
      <c r="M68" s="9"/>
      <c r="N68" s="1"/>
      <c r="O68" s="1"/>
      <c r="P68" s="1"/>
      <c r="Q68" s="1"/>
      <c r="R68" s="1"/>
      <c r="S68" s="1"/>
      <c r="T68" s="1"/>
      <c r="U68" s="1"/>
      <c r="V68" s="1"/>
      <c r="W68" s="1"/>
      <c r="X68" s="1"/>
      <c r="Y68" s="1"/>
      <c r="Z68" s="1"/>
      <c r="AA68" s="1"/>
      <c r="AB68" s="1"/>
      <c r="AC68" s="1"/>
      <c r="AD68" s="1"/>
      <c r="AE68" s="1"/>
      <c r="AF68" s="1"/>
      <c r="AG68" s="8"/>
      <c r="AH68" s="195">
        <v>0</v>
      </c>
      <c r="AI68" s="195">
        <f t="shared" si="121"/>
        <v>0</v>
      </c>
      <c r="AJ68" s="195">
        <v>0</v>
      </c>
      <c r="AK68" s="195">
        <f t="shared" si="122"/>
        <v>0</v>
      </c>
      <c r="AL68" s="195">
        <v>0</v>
      </c>
      <c r="AM68" s="195">
        <f t="shared" si="123"/>
        <v>0</v>
      </c>
      <c r="AN68" s="195">
        <v>4</v>
      </c>
      <c r="AO68" s="195">
        <f t="shared" si="124"/>
        <v>16</v>
      </c>
      <c r="AP68" s="195">
        <v>4</v>
      </c>
      <c r="AQ68" s="195">
        <f t="shared" si="125"/>
        <v>16</v>
      </c>
      <c r="AR68" s="195">
        <v>4</v>
      </c>
      <c r="AS68" s="195">
        <f t="shared" si="126"/>
        <v>16</v>
      </c>
      <c r="AT68" s="195">
        <f t="shared" si="127"/>
        <v>48</v>
      </c>
      <c r="AU68" s="9"/>
      <c r="AV68" s="1"/>
      <c r="AW68" s="1"/>
      <c r="AX68" s="1"/>
      <c r="AY68" s="8"/>
    </row>
    <row r="69" spans="1:51" customFormat="1" ht="24.95" customHeight="1">
      <c r="A69" s="125"/>
      <c r="B69" s="126"/>
      <c r="C69" s="129"/>
      <c r="D69" s="106" t="s">
        <v>114</v>
      </c>
      <c r="E69" s="171"/>
      <c r="F69" s="171"/>
      <c r="G69" s="171"/>
      <c r="H69" s="171"/>
      <c r="I69" s="2"/>
      <c r="J69" s="43"/>
      <c r="K69" s="1"/>
      <c r="L69" s="8"/>
      <c r="M69" s="9"/>
      <c r="N69" s="1"/>
      <c r="O69" s="1"/>
      <c r="P69" s="1"/>
      <c r="Q69" s="1"/>
      <c r="R69" s="1"/>
      <c r="S69" s="1"/>
      <c r="T69" s="1"/>
      <c r="U69" s="1"/>
      <c r="V69" s="1"/>
      <c r="W69" s="1"/>
      <c r="X69" s="1"/>
      <c r="Y69" s="1"/>
      <c r="Z69" s="1"/>
      <c r="AA69" s="1"/>
      <c r="AB69" s="1"/>
      <c r="AC69" s="1"/>
      <c r="AD69" s="1"/>
      <c r="AE69" s="1"/>
      <c r="AF69" s="1"/>
      <c r="AG69" s="8"/>
      <c r="AH69" s="152"/>
      <c r="AI69" s="152"/>
      <c r="AJ69" s="152"/>
      <c r="AK69" s="152"/>
      <c r="AL69" s="152"/>
      <c r="AM69" s="152"/>
      <c r="AN69" s="152"/>
      <c r="AO69" s="152"/>
      <c r="AP69" s="152"/>
      <c r="AQ69" s="152"/>
      <c r="AR69" s="152"/>
      <c r="AS69" s="152"/>
      <c r="AT69" s="152"/>
      <c r="AU69" s="9"/>
      <c r="AV69" s="1"/>
      <c r="AW69" s="1"/>
      <c r="AX69" s="1"/>
      <c r="AY69" s="8"/>
    </row>
    <row r="70" spans="1:51" customFormat="1" ht="24.95" customHeight="1">
      <c r="A70" s="125"/>
      <c r="B70" s="126"/>
      <c r="C70" s="130"/>
      <c r="D70" s="106" t="s">
        <v>115</v>
      </c>
      <c r="E70" s="172"/>
      <c r="F70" s="172"/>
      <c r="G70" s="172"/>
      <c r="H70" s="172"/>
      <c r="I70" s="2"/>
      <c r="J70" s="43"/>
      <c r="K70" s="1"/>
      <c r="L70" s="8"/>
      <c r="M70" s="9"/>
      <c r="N70" s="1"/>
      <c r="O70" s="1"/>
      <c r="P70" s="1"/>
      <c r="Q70" s="1"/>
      <c r="R70" s="1"/>
      <c r="S70" s="1"/>
      <c r="T70" s="1"/>
      <c r="U70" s="1"/>
      <c r="V70" s="1"/>
      <c r="W70" s="1"/>
      <c r="X70" s="1"/>
      <c r="Y70" s="1"/>
      <c r="Z70" s="1"/>
      <c r="AA70" s="1"/>
      <c r="AB70" s="1"/>
      <c r="AC70" s="1"/>
      <c r="AD70" s="1"/>
      <c r="AE70" s="1"/>
      <c r="AF70" s="1"/>
      <c r="AG70" s="8"/>
      <c r="AH70" s="153"/>
      <c r="AI70" s="153"/>
      <c r="AJ70" s="153"/>
      <c r="AK70" s="153"/>
      <c r="AL70" s="153"/>
      <c r="AM70" s="153"/>
      <c r="AN70" s="153"/>
      <c r="AO70" s="153"/>
      <c r="AP70" s="153"/>
      <c r="AQ70" s="153"/>
      <c r="AR70" s="153"/>
      <c r="AS70" s="153"/>
      <c r="AT70" s="153"/>
      <c r="AU70" s="9"/>
      <c r="AV70" s="1"/>
      <c r="AW70" s="1"/>
      <c r="AX70" s="1"/>
      <c r="AY70" s="8"/>
    </row>
    <row r="71" spans="1:51" customFormat="1" ht="24.95" customHeight="1">
      <c r="A71" s="125"/>
      <c r="B71" s="126"/>
      <c r="C71" s="128" t="s">
        <v>92</v>
      </c>
      <c r="D71" s="106" t="s">
        <v>116</v>
      </c>
      <c r="E71" s="170">
        <v>3</v>
      </c>
      <c r="F71" s="170">
        <v>8</v>
      </c>
      <c r="G71" s="170">
        <v>23</v>
      </c>
      <c r="H71" s="170">
        <f t="shared" ref="H71" si="128">G71*E71</f>
        <v>69</v>
      </c>
      <c r="I71" s="2"/>
      <c r="J71" s="43"/>
      <c r="K71" s="1"/>
      <c r="L71" s="8"/>
      <c r="M71" s="9"/>
      <c r="N71" s="1"/>
      <c r="O71" s="1"/>
      <c r="P71" s="1"/>
      <c r="Q71" s="1"/>
      <c r="R71" s="1"/>
      <c r="S71" s="1"/>
      <c r="T71" s="1"/>
      <c r="U71" s="1"/>
      <c r="V71" s="1"/>
      <c r="W71" s="1"/>
      <c r="X71" s="1"/>
      <c r="Y71" s="1"/>
      <c r="Z71" s="1"/>
      <c r="AA71" s="1"/>
      <c r="AB71" s="1"/>
      <c r="AC71" s="1"/>
      <c r="AD71" s="1"/>
      <c r="AE71" s="1"/>
      <c r="AF71" s="1"/>
      <c r="AG71" s="8"/>
      <c r="AH71" s="195">
        <v>0</v>
      </c>
      <c r="AI71" s="195">
        <f t="shared" ref="AI71" si="129">AH71*$C$2</f>
        <v>0</v>
      </c>
      <c r="AJ71" s="195">
        <v>4</v>
      </c>
      <c r="AK71" s="195">
        <f t="shared" ref="AK71" si="130">AJ71*$C$2</f>
        <v>16</v>
      </c>
      <c r="AL71" s="195">
        <v>4</v>
      </c>
      <c r="AM71" s="195">
        <f t="shared" ref="AM71" si="131">AL71*$C$2</f>
        <v>16</v>
      </c>
      <c r="AN71" s="195">
        <v>4</v>
      </c>
      <c r="AO71" s="195">
        <f t="shared" ref="AO71" si="132">AN71*$C$2</f>
        <v>16</v>
      </c>
      <c r="AP71" s="195">
        <v>8</v>
      </c>
      <c r="AQ71" s="195">
        <f t="shared" ref="AQ71" si="133">AP71*$C$2</f>
        <v>32</v>
      </c>
      <c r="AR71" s="195">
        <v>2</v>
      </c>
      <c r="AS71" s="195">
        <f t="shared" ref="AS71" si="134">AR71*$C$2</f>
        <v>8</v>
      </c>
      <c r="AT71" s="195">
        <f t="shared" ref="AT71" si="135">SUM(AI71+AK71+AM71+AO71+AQ71+AS71)</f>
        <v>88</v>
      </c>
      <c r="AU71" s="9"/>
      <c r="AV71" s="1"/>
      <c r="AW71" s="1"/>
      <c r="AX71" s="1"/>
      <c r="AY71" s="8"/>
    </row>
    <row r="72" spans="1:51" customFormat="1" ht="24.95" customHeight="1">
      <c r="A72" s="125"/>
      <c r="B72" s="126"/>
      <c r="C72" s="129"/>
      <c r="D72" s="106" t="s">
        <v>117</v>
      </c>
      <c r="E72" s="171"/>
      <c r="F72" s="171"/>
      <c r="G72" s="171"/>
      <c r="H72" s="171"/>
      <c r="I72" s="2"/>
      <c r="J72" s="43"/>
      <c r="K72" s="1"/>
      <c r="L72" s="8"/>
      <c r="M72" s="9"/>
      <c r="N72" s="1"/>
      <c r="O72" s="1"/>
      <c r="P72" s="1"/>
      <c r="Q72" s="1"/>
      <c r="R72" s="1"/>
      <c r="S72" s="1"/>
      <c r="T72" s="1"/>
      <c r="U72" s="1"/>
      <c r="V72" s="1"/>
      <c r="W72" s="1"/>
      <c r="X72" s="1"/>
      <c r="Y72" s="1"/>
      <c r="Z72" s="1"/>
      <c r="AA72" s="1"/>
      <c r="AB72" s="1"/>
      <c r="AC72" s="1"/>
      <c r="AD72" s="1"/>
      <c r="AE72" s="1"/>
      <c r="AF72" s="1"/>
      <c r="AG72" s="8"/>
      <c r="AH72" s="152"/>
      <c r="AI72" s="152"/>
      <c r="AJ72" s="152"/>
      <c r="AK72" s="152"/>
      <c r="AL72" s="152"/>
      <c r="AM72" s="152"/>
      <c r="AN72" s="152"/>
      <c r="AO72" s="152"/>
      <c r="AP72" s="152"/>
      <c r="AQ72" s="152"/>
      <c r="AR72" s="152"/>
      <c r="AS72" s="152"/>
      <c r="AT72" s="152"/>
      <c r="AU72" s="9"/>
      <c r="AV72" s="1"/>
      <c r="AW72" s="1"/>
      <c r="AX72" s="1"/>
      <c r="AY72" s="8"/>
    </row>
    <row r="73" spans="1:51" customFormat="1" ht="24.95" customHeight="1">
      <c r="A73" s="125"/>
      <c r="B73" s="126"/>
      <c r="C73" s="130"/>
      <c r="D73" s="106" t="s">
        <v>118</v>
      </c>
      <c r="E73" s="172"/>
      <c r="F73" s="172"/>
      <c r="G73" s="172"/>
      <c r="H73" s="172"/>
      <c r="I73" s="2"/>
      <c r="J73" s="43"/>
      <c r="K73" s="1"/>
      <c r="L73" s="8"/>
      <c r="M73" s="9"/>
      <c r="N73" s="1"/>
      <c r="O73" s="1"/>
      <c r="P73" s="1"/>
      <c r="Q73" s="1"/>
      <c r="R73" s="1"/>
      <c r="S73" s="1"/>
      <c r="T73" s="1"/>
      <c r="U73" s="1"/>
      <c r="V73" s="1"/>
      <c r="W73" s="1"/>
      <c r="X73" s="1"/>
      <c r="Y73" s="1"/>
      <c r="Z73" s="1"/>
      <c r="AA73" s="1"/>
      <c r="AB73" s="1"/>
      <c r="AC73" s="1"/>
      <c r="AD73" s="1"/>
      <c r="AE73" s="1"/>
      <c r="AF73" s="1"/>
      <c r="AG73" s="8"/>
      <c r="AH73" s="153"/>
      <c r="AI73" s="153"/>
      <c r="AJ73" s="153"/>
      <c r="AK73" s="153"/>
      <c r="AL73" s="153"/>
      <c r="AM73" s="153"/>
      <c r="AN73" s="153"/>
      <c r="AO73" s="153"/>
      <c r="AP73" s="153"/>
      <c r="AQ73" s="153"/>
      <c r="AR73" s="153"/>
      <c r="AS73" s="153"/>
      <c r="AT73" s="153"/>
      <c r="AU73" s="9"/>
      <c r="AV73" s="1"/>
      <c r="AW73" s="1"/>
      <c r="AX73" s="1"/>
      <c r="AY73" s="8"/>
    </row>
    <row r="74" spans="1:51" ht="24.95" customHeight="1">
      <c r="A74" s="125"/>
      <c r="B74" s="126"/>
      <c r="C74" s="28" t="s">
        <v>41</v>
      </c>
      <c r="D74" s="100"/>
      <c r="E74" s="115">
        <f>SUM(E54:E73)</f>
        <v>20</v>
      </c>
      <c r="F74" s="116"/>
      <c r="G74" s="116"/>
      <c r="H74" s="27">
        <v>853</v>
      </c>
      <c r="I74" s="24"/>
      <c r="J74" s="83"/>
      <c r="K74" s="25"/>
      <c r="L74" s="27"/>
      <c r="M74" s="26"/>
      <c r="N74" s="25"/>
      <c r="O74" s="25"/>
      <c r="P74" s="25"/>
      <c r="Q74" s="25"/>
      <c r="R74" s="25"/>
      <c r="S74" s="25"/>
      <c r="T74" s="25"/>
      <c r="U74" s="25"/>
      <c r="V74" s="25"/>
      <c r="W74" s="25"/>
      <c r="X74" s="25"/>
      <c r="Y74" s="25"/>
      <c r="Z74" s="25"/>
      <c r="AA74" s="25"/>
      <c r="AB74" s="25"/>
      <c r="AC74" s="25"/>
      <c r="AD74" s="25"/>
      <c r="AE74" s="25"/>
      <c r="AF74" s="25"/>
      <c r="AG74" s="27"/>
      <c r="AH74" s="26">
        <f>SUM(AH54:AH73)</f>
        <v>40</v>
      </c>
      <c r="AI74" s="26">
        <f t="shared" ref="AI74:AT74" si="136">SUM(AI54:AI73)</f>
        <v>160</v>
      </c>
      <c r="AJ74" s="26">
        <f t="shared" si="136"/>
        <v>40</v>
      </c>
      <c r="AK74" s="26">
        <f t="shared" si="136"/>
        <v>160</v>
      </c>
      <c r="AL74" s="26">
        <f t="shared" si="136"/>
        <v>40</v>
      </c>
      <c r="AM74" s="26">
        <f t="shared" si="136"/>
        <v>160</v>
      </c>
      <c r="AN74" s="26">
        <f t="shared" si="136"/>
        <v>40</v>
      </c>
      <c r="AO74" s="26">
        <f t="shared" si="136"/>
        <v>160</v>
      </c>
      <c r="AP74" s="26">
        <f t="shared" si="136"/>
        <v>40</v>
      </c>
      <c r="AQ74" s="26">
        <f t="shared" si="136"/>
        <v>160</v>
      </c>
      <c r="AR74" s="26">
        <f t="shared" si="136"/>
        <v>40</v>
      </c>
      <c r="AS74" s="26">
        <f t="shared" si="136"/>
        <v>160</v>
      </c>
      <c r="AT74" s="26">
        <f t="shared" si="136"/>
        <v>960</v>
      </c>
      <c r="AU74" s="29"/>
      <c r="AV74" s="46"/>
      <c r="AW74" s="46"/>
      <c r="AX74" s="46"/>
      <c r="AY74" s="30"/>
    </row>
    <row r="75" spans="1:51" customFormat="1" ht="42" customHeight="1">
      <c r="A75" s="125" t="s">
        <v>15</v>
      </c>
      <c r="B75" s="126">
        <v>1</v>
      </c>
      <c r="C75" s="4" t="s">
        <v>105</v>
      </c>
      <c r="D75" s="98" t="s">
        <v>119</v>
      </c>
      <c r="E75" s="9">
        <v>1</v>
      </c>
      <c r="F75" s="1">
        <v>4</v>
      </c>
      <c r="G75" s="1">
        <f>180/F75</f>
        <v>45</v>
      </c>
      <c r="H75" s="87">
        <f>G75*E75</f>
        <v>45</v>
      </c>
      <c r="I75" s="2"/>
      <c r="J75" s="43"/>
      <c r="K75" s="1"/>
      <c r="L75" s="8"/>
      <c r="M75" s="9"/>
      <c r="N75" s="1"/>
      <c r="O75" s="1"/>
      <c r="P75" s="1"/>
      <c r="Q75" s="1"/>
      <c r="R75" s="1"/>
      <c r="S75" s="1"/>
      <c r="T75" s="1"/>
      <c r="U75" s="1"/>
      <c r="V75" s="1"/>
      <c r="W75" s="1"/>
      <c r="X75" s="1"/>
      <c r="Y75" s="1"/>
      <c r="Z75" s="1"/>
      <c r="AA75" s="1"/>
      <c r="AB75" s="1"/>
      <c r="AC75" s="1"/>
      <c r="AD75" s="1"/>
      <c r="AE75" s="1"/>
      <c r="AF75" s="1"/>
      <c r="AG75" s="8"/>
      <c r="AH75" s="9"/>
      <c r="AI75" s="1"/>
      <c r="AJ75" s="1"/>
      <c r="AK75" s="1"/>
      <c r="AL75" s="1"/>
      <c r="AM75" s="1"/>
      <c r="AN75" s="1"/>
      <c r="AO75" s="1"/>
      <c r="AP75" s="1"/>
      <c r="AQ75" s="1"/>
      <c r="AR75" s="1"/>
      <c r="AS75" s="1"/>
      <c r="AT75" s="8"/>
      <c r="AU75" s="9">
        <v>10</v>
      </c>
      <c r="AV75" s="1">
        <f>AU75*$C$2</f>
        <v>40</v>
      </c>
      <c r="AW75" s="1">
        <v>10</v>
      </c>
      <c r="AX75" s="1">
        <f>AW75*$C$2</f>
        <v>40</v>
      </c>
      <c r="AY75" s="8">
        <f>AX75+AV75</f>
        <v>80</v>
      </c>
    </row>
    <row r="76" spans="1:51" customFormat="1" ht="51.95" customHeight="1">
      <c r="A76" s="125"/>
      <c r="B76" s="126"/>
      <c r="C76" s="102" t="s">
        <v>66</v>
      </c>
      <c r="D76" s="98" t="s">
        <v>120</v>
      </c>
      <c r="E76" s="9">
        <v>1</v>
      </c>
      <c r="F76" s="1">
        <v>2</v>
      </c>
      <c r="G76" s="1">
        <f>140/F76</f>
        <v>70</v>
      </c>
      <c r="H76" s="87">
        <f>G76*E76</f>
        <v>70</v>
      </c>
      <c r="I76" s="2"/>
      <c r="J76" s="43"/>
      <c r="K76" s="1"/>
      <c r="L76" s="8"/>
      <c r="M76" s="9"/>
      <c r="N76" s="1"/>
      <c r="O76" s="1"/>
      <c r="P76" s="1"/>
      <c r="Q76" s="1"/>
      <c r="R76" s="1"/>
      <c r="S76" s="1"/>
      <c r="T76" s="1"/>
      <c r="U76" s="1"/>
      <c r="V76" s="1"/>
      <c r="W76" s="1"/>
      <c r="X76" s="1"/>
      <c r="Y76" s="1"/>
      <c r="Z76" s="1"/>
      <c r="AA76" s="1"/>
      <c r="AB76" s="1"/>
      <c r="AC76" s="1"/>
      <c r="AD76" s="1"/>
      <c r="AE76" s="1"/>
      <c r="AF76" s="1"/>
      <c r="AG76" s="8"/>
      <c r="AH76" s="9"/>
      <c r="AI76" s="1"/>
      <c r="AJ76" s="1"/>
      <c r="AK76" s="1"/>
      <c r="AL76" s="1"/>
      <c r="AM76" s="1"/>
      <c r="AN76" s="1"/>
      <c r="AO76" s="1"/>
      <c r="AP76" s="1"/>
      <c r="AQ76" s="1"/>
      <c r="AR76" s="1"/>
      <c r="AS76" s="1"/>
      <c r="AT76" s="8"/>
      <c r="AU76" s="9">
        <v>10</v>
      </c>
      <c r="AV76" s="1">
        <f>AU76*$C$2</f>
        <v>40</v>
      </c>
      <c r="AW76" s="1">
        <v>10</v>
      </c>
      <c r="AX76" s="1">
        <f>AW76*$C$2</f>
        <v>40</v>
      </c>
      <c r="AY76" s="8">
        <f>AX76+AV76</f>
        <v>80</v>
      </c>
    </row>
    <row r="77" spans="1:51" customFormat="1" ht="42" customHeight="1">
      <c r="A77" s="125"/>
      <c r="B77" s="126"/>
      <c r="C77" s="102" t="s">
        <v>46</v>
      </c>
      <c r="D77" s="98" t="s">
        <v>121</v>
      </c>
      <c r="E77" s="9">
        <v>1</v>
      </c>
      <c r="F77" s="1">
        <v>14</v>
      </c>
      <c r="G77" s="1">
        <v>8</v>
      </c>
      <c r="H77" s="87">
        <f t="shared" ref="H77" si="137">G77*E77</f>
        <v>8</v>
      </c>
      <c r="I77" s="2"/>
      <c r="J77" s="43"/>
      <c r="K77" s="1"/>
      <c r="L77" s="8"/>
      <c r="M77" s="9"/>
      <c r="N77" s="1"/>
      <c r="O77" s="1"/>
      <c r="P77" s="1"/>
      <c r="Q77" s="1"/>
      <c r="R77" s="1"/>
      <c r="S77" s="1"/>
      <c r="T77" s="1"/>
      <c r="U77" s="1"/>
      <c r="V77" s="1"/>
      <c r="W77" s="1"/>
      <c r="X77" s="1"/>
      <c r="Y77" s="1"/>
      <c r="Z77" s="1"/>
      <c r="AA77" s="1"/>
      <c r="AB77" s="1"/>
      <c r="AC77" s="1"/>
      <c r="AD77" s="1"/>
      <c r="AE77" s="1"/>
      <c r="AF77" s="1"/>
      <c r="AG77" s="8"/>
      <c r="AH77" s="9"/>
      <c r="AI77" s="1"/>
      <c r="AJ77" s="1"/>
      <c r="AK77" s="1"/>
      <c r="AL77" s="1"/>
      <c r="AM77" s="1"/>
      <c r="AN77" s="1"/>
      <c r="AO77" s="1"/>
      <c r="AP77" s="1"/>
      <c r="AQ77" s="1"/>
      <c r="AR77" s="1"/>
      <c r="AS77" s="1"/>
      <c r="AT77" s="8"/>
      <c r="AU77" s="9">
        <v>10</v>
      </c>
      <c r="AV77" s="1">
        <f>AU77*$C$2</f>
        <v>40</v>
      </c>
      <c r="AW77" s="1">
        <v>10</v>
      </c>
      <c r="AX77" s="1">
        <f>AW77*$C$2</f>
        <v>40</v>
      </c>
      <c r="AY77" s="8">
        <f>AX77+AV77</f>
        <v>80</v>
      </c>
    </row>
    <row r="78" spans="1:51" customFormat="1" ht="26.1" customHeight="1">
      <c r="A78" s="125"/>
      <c r="B78" s="126"/>
      <c r="C78" s="102" t="s">
        <v>92</v>
      </c>
      <c r="D78" s="98" t="s">
        <v>122</v>
      </c>
      <c r="E78" s="9">
        <v>1</v>
      </c>
      <c r="F78" s="1">
        <v>8</v>
      </c>
      <c r="G78" s="1">
        <v>23</v>
      </c>
      <c r="H78" s="87">
        <f t="shared" ref="H78" si="138">G78*E78</f>
        <v>23</v>
      </c>
      <c r="I78" s="2"/>
      <c r="J78" s="43"/>
      <c r="K78" s="1"/>
      <c r="L78" s="8"/>
      <c r="M78" s="9"/>
      <c r="N78" s="1"/>
      <c r="O78" s="1"/>
      <c r="P78" s="1"/>
      <c r="Q78" s="1"/>
      <c r="R78" s="1"/>
      <c r="S78" s="1"/>
      <c r="T78" s="1"/>
      <c r="U78" s="1"/>
      <c r="V78" s="1"/>
      <c r="W78" s="1"/>
      <c r="X78" s="1"/>
      <c r="Y78" s="1"/>
      <c r="Z78" s="1"/>
      <c r="AA78" s="1"/>
      <c r="AB78" s="1"/>
      <c r="AC78" s="1"/>
      <c r="AD78" s="1"/>
      <c r="AE78" s="1"/>
      <c r="AF78" s="1"/>
      <c r="AG78" s="8"/>
      <c r="AH78" s="9"/>
      <c r="AI78" s="1"/>
      <c r="AJ78" s="1"/>
      <c r="AK78" s="1"/>
      <c r="AL78" s="1"/>
      <c r="AM78" s="1"/>
      <c r="AN78" s="1"/>
      <c r="AO78" s="1"/>
      <c r="AP78" s="1"/>
      <c r="AQ78" s="1"/>
      <c r="AR78" s="1"/>
      <c r="AS78" s="1"/>
      <c r="AT78" s="8"/>
      <c r="AU78" s="9">
        <v>10</v>
      </c>
      <c r="AV78" s="1">
        <f>AU78*$C$2</f>
        <v>40</v>
      </c>
      <c r="AW78" s="1">
        <v>10</v>
      </c>
      <c r="AX78" s="1">
        <f>AW78*$C$2</f>
        <v>40</v>
      </c>
      <c r="AY78" s="8">
        <f>AX78+AV78</f>
        <v>80</v>
      </c>
    </row>
    <row r="79" spans="1:51" ht="26.1" customHeight="1" thickBot="1">
      <c r="A79" s="125"/>
      <c r="B79" s="127"/>
      <c r="C79" s="63" t="s">
        <v>41</v>
      </c>
      <c r="D79" s="101"/>
      <c r="E79" s="88">
        <f>SUM(E9:E78)</f>
        <v>85</v>
      </c>
      <c r="F79" s="89"/>
      <c r="G79" s="89"/>
      <c r="H79" s="33">
        <f>SUM(H75:H78)</f>
        <v>146</v>
      </c>
      <c r="I79" s="31"/>
      <c r="J79" s="91"/>
      <c r="K79" s="50"/>
      <c r="L79" s="33"/>
      <c r="M79" s="32"/>
      <c r="N79" s="50"/>
      <c r="O79" s="50"/>
      <c r="P79" s="50"/>
      <c r="Q79" s="50"/>
      <c r="R79" s="50"/>
      <c r="S79" s="50"/>
      <c r="T79" s="50"/>
      <c r="U79" s="50"/>
      <c r="V79" s="50"/>
      <c r="W79" s="50"/>
      <c r="X79" s="50"/>
      <c r="Y79" s="50"/>
      <c r="Z79" s="50"/>
      <c r="AA79" s="50"/>
      <c r="AB79" s="50"/>
      <c r="AC79" s="50"/>
      <c r="AD79" s="50"/>
      <c r="AE79" s="50"/>
      <c r="AF79" s="50"/>
      <c r="AG79" s="33"/>
      <c r="AH79" s="32"/>
      <c r="AI79" s="50"/>
      <c r="AJ79" s="50"/>
      <c r="AK79" s="50"/>
      <c r="AL79" s="50"/>
      <c r="AM79" s="50"/>
      <c r="AN79" s="50"/>
      <c r="AO79" s="50"/>
      <c r="AP79" s="50"/>
      <c r="AQ79" s="50"/>
      <c r="AR79" s="50"/>
      <c r="AS79" s="50"/>
      <c r="AT79" s="33"/>
      <c r="AU79" s="32">
        <f>SUM(AU75:AU78)</f>
        <v>40</v>
      </c>
      <c r="AV79" s="50">
        <f>SUM(AV75:AV78)</f>
        <v>160</v>
      </c>
      <c r="AW79" s="50">
        <f>SUM(AW75:AW78)</f>
        <v>40</v>
      </c>
      <c r="AX79" s="50">
        <f>SUM(AX75:AX78)</f>
        <v>160</v>
      </c>
      <c r="AY79" s="33">
        <f>SUM(AY75:AY78)</f>
        <v>320</v>
      </c>
    </row>
    <row r="80" spans="1:51" ht="18">
      <c r="B80" s="51">
        <f>SUM(B6:B79)</f>
        <v>18</v>
      </c>
    </row>
    <row r="81" spans="51:61">
      <c r="AY81" s="10">
        <v>2640</v>
      </c>
      <c r="BE81">
        <v>320</v>
      </c>
      <c r="BF81">
        <v>4</v>
      </c>
      <c r="BG81">
        <f>BF81*BE81</f>
        <v>1280</v>
      </c>
      <c r="BH81">
        <v>6</v>
      </c>
      <c r="BI81">
        <f>BH81*BG81</f>
        <v>7680</v>
      </c>
    </row>
    <row r="82" spans="51:61">
      <c r="BG82">
        <v>320</v>
      </c>
      <c r="BH82">
        <v>3</v>
      </c>
      <c r="BI82">
        <f>BH82*BG82</f>
        <v>960</v>
      </c>
    </row>
    <row r="83" spans="51:61">
      <c r="BI83">
        <f>BI82+BI81</f>
        <v>8640</v>
      </c>
    </row>
  </sheetData>
  <mergeCells count="420">
    <mergeCell ref="AG24:AG25"/>
    <mergeCell ref="N36:N37"/>
    <mergeCell ref="O36:O37"/>
    <mergeCell ref="P36:P37"/>
    <mergeCell ref="AQ64:AQ66"/>
    <mergeCell ref="AR64:AR66"/>
    <mergeCell ref="AS64:AS66"/>
    <mergeCell ref="AT64:AT66"/>
    <mergeCell ref="U24:U25"/>
    <mergeCell ref="V24:V25"/>
    <mergeCell ref="W24:W25"/>
    <mergeCell ref="X24:X25"/>
    <mergeCell ref="Y24:Y25"/>
    <mergeCell ref="Z24:Z25"/>
    <mergeCell ref="AA24:AA25"/>
    <mergeCell ref="AB24:AB25"/>
    <mergeCell ref="AC24:AC25"/>
    <mergeCell ref="AD24:AD25"/>
    <mergeCell ref="AE24:AE25"/>
    <mergeCell ref="AH64:AH66"/>
    <mergeCell ref="AI64:AI66"/>
    <mergeCell ref="AJ64:AJ66"/>
    <mergeCell ref="AK64:AK66"/>
    <mergeCell ref="AL64:AL66"/>
    <mergeCell ref="M36:M37"/>
    <mergeCell ref="N24:N25"/>
    <mergeCell ref="O24:O25"/>
    <mergeCell ref="P24:P25"/>
    <mergeCell ref="Q24:Q25"/>
    <mergeCell ref="R24:R25"/>
    <mergeCell ref="S24:S25"/>
    <mergeCell ref="T24:T25"/>
    <mergeCell ref="AF24:AF25"/>
    <mergeCell ref="Z26:Z28"/>
    <mergeCell ref="AA26:AA28"/>
    <mergeCell ref="AB26:AB28"/>
    <mergeCell ref="AC26:AC28"/>
    <mergeCell ref="AD26:AD28"/>
    <mergeCell ref="AE26:AE28"/>
    <mergeCell ref="AF26:AF28"/>
    <mergeCell ref="O26:O28"/>
    <mergeCell ref="P26:P28"/>
    <mergeCell ref="Q26:Q28"/>
    <mergeCell ref="R26:R28"/>
    <mergeCell ref="S26:S28"/>
    <mergeCell ref="T26:T28"/>
    <mergeCell ref="U26:U28"/>
    <mergeCell ref="V26:V28"/>
    <mergeCell ref="AM64:AM66"/>
    <mergeCell ref="AN64:AN66"/>
    <mergeCell ref="AO64:AO66"/>
    <mergeCell ref="AP64:AP66"/>
    <mergeCell ref="AQ68:AQ70"/>
    <mergeCell ref="AR68:AR70"/>
    <mergeCell ref="AS68:AS70"/>
    <mergeCell ref="AT68:AT70"/>
    <mergeCell ref="AQ71:AQ73"/>
    <mergeCell ref="AR71:AR73"/>
    <mergeCell ref="AS71:AS73"/>
    <mergeCell ref="AT71:AT73"/>
    <mergeCell ref="AH68:AH70"/>
    <mergeCell ref="AI68:AI70"/>
    <mergeCell ref="AJ68:AJ70"/>
    <mergeCell ref="AK68:AK70"/>
    <mergeCell ref="AL68:AL70"/>
    <mergeCell ref="AM68:AM70"/>
    <mergeCell ref="AN68:AN70"/>
    <mergeCell ref="AO68:AO70"/>
    <mergeCell ref="AP68:AP70"/>
    <mergeCell ref="AH71:AH73"/>
    <mergeCell ref="AI71:AI73"/>
    <mergeCell ref="AJ71:AJ73"/>
    <mergeCell ref="AK71:AK73"/>
    <mergeCell ref="AL71:AL73"/>
    <mergeCell ref="AM71:AM73"/>
    <mergeCell ref="AN71:AN73"/>
    <mergeCell ref="AO71:AO73"/>
    <mergeCell ref="AP71:AP73"/>
    <mergeCell ref="AQ59:AQ60"/>
    <mergeCell ref="AR59:AR60"/>
    <mergeCell ref="AS59:AS60"/>
    <mergeCell ref="AT59:AT60"/>
    <mergeCell ref="AH61:AH63"/>
    <mergeCell ref="AI61:AI63"/>
    <mergeCell ref="AJ61:AJ63"/>
    <mergeCell ref="AK61:AK63"/>
    <mergeCell ref="AL61:AL63"/>
    <mergeCell ref="AM61:AM63"/>
    <mergeCell ref="AN61:AN63"/>
    <mergeCell ref="AO61:AO63"/>
    <mergeCell ref="AP61:AP63"/>
    <mergeCell ref="AQ61:AQ63"/>
    <mergeCell ref="AR61:AR63"/>
    <mergeCell ref="AS61:AS63"/>
    <mergeCell ref="AT61:AT63"/>
    <mergeCell ref="AH59:AH60"/>
    <mergeCell ref="AI59:AI60"/>
    <mergeCell ref="AJ59:AJ60"/>
    <mergeCell ref="AK59:AK60"/>
    <mergeCell ref="AL59:AL60"/>
    <mergeCell ref="AM59:AM60"/>
    <mergeCell ref="AN59:AN60"/>
    <mergeCell ref="AO59:AO60"/>
    <mergeCell ref="AP59:AP60"/>
    <mergeCell ref="AH56:AH58"/>
    <mergeCell ref="AI56:AI58"/>
    <mergeCell ref="AJ56:AJ58"/>
    <mergeCell ref="AK56:AK58"/>
    <mergeCell ref="AL56:AL58"/>
    <mergeCell ref="AM56:AM58"/>
    <mergeCell ref="AN56:AN58"/>
    <mergeCell ref="AO56:AO58"/>
    <mergeCell ref="AP56:AP58"/>
    <mergeCell ref="AQ56:AQ58"/>
    <mergeCell ref="AR56:AR58"/>
    <mergeCell ref="AS56:AS58"/>
    <mergeCell ref="AT56:AT58"/>
    <mergeCell ref="AE49:AE52"/>
    <mergeCell ref="AF49:AF52"/>
    <mergeCell ref="AG49:AG52"/>
    <mergeCell ref="V49:V52"/>
    <mergeCell ref="W49:W52"/>
    <mergeCell ref="X49:X52"/>
    <mergeCell ref="Y49:Y52"/>
    <mergeCell ref="Z49:Z52"/>
    <mergeCell ref="AA49:AA52"/>
    <mergeCell ref="AB49:AB52"/>
    <mergeCell ref="AC49:AC52"/>
    <mergeCell ref="AD49:AD52"/>
    <mergeCell ref="M49:M52"/>
    <mergeCell ref="N49:N52"/>
    <mergeCell ref="O49:O52"/>
    <mergeCell ref="P49:P52"/>
    <mergeCell ref="Q49:Q52"/>
    <mergeCell ref="R49:R52"/>
    <mergeCell ref="S49:S52"/>
    <mergeCell ref="T49:T52"/>
    <mergeCell ref="U49:U52"/>
    <mergeCell ref="AC43:AC48"/>
    <mergeCell ref="AD43:AD48"/>
    <mergeCell ref="AE43:AE48"/>
    <mergeCell ref="AF43:AF48"/>
    <mergeCell ref="AG43:AG48"/>
    <mergeCell ref="M43:M48"/>
    <mergeCell ref="N43:N48"/>
    <mergeCell ref="O43:O48"/>
    <mergeCell ref="P43:P48"/>
    <mergeCell ref="Q43:Q48"/>
    <mergeCell ref="R43:R48"/>
    <mergeCell ref="S43:S48"/>
    <mergeCell ref="T43:T48"/>
    <mergeCell ref="U43:U48"/>
    <mergeCell ref="V43:V48"/>
    <mergeCell ref="W43:W48"/>
    <mergeCell ref="X43:X48"/>
    <mergeCell ref="Y43:Y48"/>
    <mergeCell ref="Z43:Z48"/>
    <mergeCell ref="AA43:AA48"/>
    <mergeCell ref="AB43:AB48"/>
    <mergeCell ref="AE38:AE42"/>
    <mergeCell ref="AF38:AF42"/>
    <mergeCell ref="AG38:AG42"/>
    <mergeCell ref="Q36:Q37"/>
    <mergeCell ref="R36:R37"/>
    <mergeCell ref="S36:S37"/>
    <mergeCell ref="T36:T37"/>
    <mergeCell ref="U36:U37"/>
    <mergeCell ref="V36:V37"/>
    <mergeCell ref="W36:W37"/>
    <mergeCell ref="X36:X37"/>
    <mergeCell ref="Y36:Y37"/>
    <mergeCell ref="Z36:Z37"/>
    <mergeCell ref="AA36:AA37"/>
    <mergeCell ref="AB36:AB37"/>
    <mergeCell ref="AC36:AC37"/>
    <mergeCell ref="AD36:AD37"/>
    <mergeCell ref="AE36:AE37"/>
    <mergeCell ref="AF36:AF37"/>
    <mergeCell ref="AG36:AG37"/>
    <mergeCell ref="V38:V42"/>
    <mergeCell ref="W38:W42"/>
    <mergeCell ref="X38:X42"/>
    <mergeCell ref="Y38:Y42"/>
    <mergeCell ref="Z38:Z42"/>
    <mergeCell ref="AA38:AA42"/>
    <mergeCell ref="AB38:AB42"/>
    <mergeCell ref="AC38:AC42"/>
    <mergeCell ref="AD38:AD42"/>
    <mergeCell ref="M38:M42"/>
    <mergeCell ref="N38:N42"/>
    <mergeCell ref="O38:O42"/>
    <mergeCell ref="P38:P42"/>
    <mergeCell ref="Q38:Q42"/>
    <mergeCell ref="R38:R42"/>
    <mergeCell ref="S38:S42"/>
    <mergeCell ref="T38:T42"/>
    <mergeCell ref="U38:U42"/>
    <mergeCell ref="AG26:AG28"/>
    <mergeCell ref="M32:M34"/>
    <mergeCell ref="N32:N34"/>
    <mergeCell ref="O32:O34"/>
    <mergeCell ref="P32:P34"/>
    <mergeCell ref="Q32:Q34"/>
    <mergeCell ref="R32:R34"/>
    <mergeCell ref="S32:S34"/>
    <mergeCell ref="T32:T34"/>
    <mergeCell ref="U32:U34"/>
    <mergeCell ref="V32:V34"/>
    <mergeCell ref="W32:W34"/>
    <mergeCell ref="X32:X34"/>
    <mergeCell ref="Y32:Y34"/>
    <mergeCell ref="Z32:Z34"/>
    <mergeCell ref="AA32:AA34"/>
    <mergeCell ref="AB32:AB34"/>
    <mergeCell ref="AC32:AC34"/>
    <mergeCell ref="AD32:AD34"/>
    <mergeCell ref="AE32:AE34"/>
    <mergeCell ref="AF32:AF34"/>
    <mergeCell ref="AG32:AG34"/>
    <mergeCell ref="X26:X28"/>
    <mergeCell ref="Y26:Y28"/>
    <mergeCell ref="W26:W28"/>
    <mergeCell ref="AG21:AG23"/>
    <mergeCell ref="M26:M28"/>
    <mergeCell ref="N26:N28"/>
    <mergeCell ref="AD18:AD20"/>
    <mergeCell ref="AE18:AE20"/>
    <mergeCell ref="AF18:AF20"/>
    <mergeCell ref="AG18:AG20"/>
    <mergeCell ref="M21:M23"/>
    <mergeCell ref="N21:N23"/>
    <mergeCell ref="O21:O23"/>
    <mergeCell ref="P21:P23"/>
    <mergeCell ref="Q21:Q23"/>
    <mergeCell ref="R21:R23"/>
    <mergeCell ref="S21:S23"/>
    <mergeCell ref="T21:T23"/>
    <mergeCell ref="U21:U23"/>
    <mergeCell ref="V21:V23"/>
    <mergeCell ref="W21:W23"/>
    <mergeCell ref="X21:X23"/>
    <mergeCell ref="Y21:Y23"/>
    <mergeCell ref="Z21:Z23"/>
    <mergeCell ref="AA21:AA23"/>
    <mergeCell ref="AB21:AB23"/>
    <mergeCell ref="AC21:AC23"/>
    <mergeCell ref="AD21:AD23"/>
    <mergeCell ref="AE21:AE23"/>
    <mergeCell ref="AF21:AF23"/>
    <mergeCell ref="AA16:AA17"/>
    <mergeCell ref="AB16:AB17"/>
    <mergeCell ref="AC16:AC17"/>
    <mergeCell ref="AD16:AD17"/>
    <mergeCell ref="AE16:AE17"/>
    <mergeCell ref="AF16:AF17"/>
    <mergeCell ref="AG16:AG17"/>
    <mergeCell ref="M18:M20"/>
    <mergeCell ref="N18:N20"/>
    <mergeCell ref="O18:O20"/>
    <mergeCell ref="P18:P20"/>
    <mergeCell ref="Q18:Q20"/>
    <mergeCell ref="R18:R20"/>
    <mergeCell ref="S18:S20"/>
    <mergeCell ref="T18:T20"/>
    <mergeCell ref="U18:U20"/>
    <mergeCell ref="V18:V20"/>
    <mergeCell ref="W18:W20"/>
    <mergeCell ref="X18:X20"/>
    <mergeCell ref="Y18:Y20"/>
    <mergeCell ref="Z18:Z20"/>
    <mergeCell ref="AA18:AA20"/>
    <mergeCell ref="AB18:AB20"/>
    <mergeCell ref="AC18:AC20"/>
    <mergeCell ref="R16:R17"/>
    <mergeCell ref="S16:S17"/>
    <mergeCell ref="T16:T17"/>
    <mergeCell ref="U16:U17"/>
    <mergeCell ref="V16:V17"/>
    <mergeCell ref="W16:W17"/>
    <mergeCell ref="X16:X17"/>
    <mergeCell ref="Y16:Y17"/>
    <mergeCell ref="Z16:Z17"/>
    <mergeCell ref="M16:M17"/>
    <mergeCell ref="N16:N17"/>
    <mergeCell ref="O16:O17"/>
    <mergeCell ref="P16:P17"/>
    <mergeCell ref="Q16:Q17"/>
    <mergeCell ref="E24:E25"/>
    <mergeCell ref="F24:F25"/>
    <mergeCell ref="G24:G25"/>
    <mergeCell ref="H24:H25"/>
    <mergeCell ref="F16:F17"/>
    <mergeCell ref="G16:G17"/>
    <mergeCell ref="H16:H17"/>
    <mergeCell ref="E18:E20"/>
    <mergeCell ref="F18:F20"/>
    <mergeCell ref="G18:G20"/>
    <mergeCell ref="H18:H20"/>
    <mergeCell ref="E21:E23"/>
    <mergeCell ref="F21:F23"/>
    <mergeCell ref="G21:G23"/>
    <mergeCell ref="H21:H23"/>
    <mergeCell ref="M24:M25"/>
    <mergeCell ref="E49:E52"/>
    <mergeCell ref="F49:F52"/>
    <mergeCell ref="G49:G52"/>
    <mergeCell ref="H49:H52"/>
    <mergeCell ref="E36:E37"/>
    <mergeCell ref="F36:F37"/>
    <mergeCell ref="G36:G37"/>
    <mergeCell ref="H36:H37"/>
    <mergeCell ref="E38:E42"/>
    <mergeCell ref="F38:F42"/>
    <mergeCell ref="G38:G42"/>
    <mergeCell ref="H38:H42"/>
    <mergeCell ref="F26:F28"/>
    <mergeCell ref="G26:G28"/>
    <mergeCell ref="H26:H28"/>
    <mergeCell ref="E32:E34"/>
    <mergeCell ref="F32:F34"/>
    <mergeCell ref="G32:G34"/>
    <mergeCell ref="H32:H34"/>
    <mergeCell ref="E43:E48"/>
    <mergeCell ref="F43:F48"/>
    <mergeCell ref="G43:G48"/>
    <mergeCell ref="H43:H48"/>
    <mergeCell ref="AW4:AX4"/>
    <mergeCell ref="AH4:AI4"/>
    <mergeCell ref="AJ4:AK4"/>
    <mergeCell ref="AH3:AT3"/>
    <mergeCell ref="AU3:AY3"/>
    <mergeCell ref="F71:F73"/>
    <mergeCell ref="G71:G73"/>
    <mergeCell ref="H71:H73"/>
    <mergeCell ref="E68:E70"/>
    <mergeCell ref="F68:F70"/>
    <mergeCell ref="G68:G70"/>
    <mergeCell ref="H68:H70"/>
    <mergeCell ref="E59:E60"/>
    <mergeCell ref="F59:F60"/>
    <mergeCell ref="G59:G60"/>
    <mergeCell ref="H59:H60"/>
    <mergeCell ref="E56:E58"/>
    <mergeCell ref="F56:F58"/>
    <mergeCell ref="G56:G58"/>
    <mergeCell ref="H56:H58"/>
    <mergeCell ref="E64:E66"/>
    <mergeCell ref="F64:F66"/>
    <mergeCell ref="G64:G66"/>
    <mergeCell ref="H64:H66"/>
    <mergeCell ref="H6:H9"/>
    <mergeCell ref="AC4:AD4"/>
    <mergeCell ref="AA4:AB4"/>
    <mergeCell ref="Y4:Z4"/>
    <mergeCell ref="E71:E73"/>
    <mergeCell ref="E6:E9"/>
    <mergeCell ref="F6:F9"/>
    <mergeCell ref="G6:G9"/>
    <mergeCell ref="E61:E63"/>
    <mergeCell ref="F61:F63"/>
    <mergeCell ref="G61:G63"/>
    <mergeCell ref="H61:H63"/>
    <mergeCell ref="E16:E17"/>
    <mergeCell ref="F3:F5"/>
    <mergeCell ref="G3:G5"/>
    <mergeCell ref="M4:N4"/>
    <mergeCell ref="O4:P4"/>
    <mergeCell ref="J4:K4"/>
    <mergeCell ref="M3:AD3"/>
    <mergeCell ref="L4:L5"/>
    <mergeCell ref="I3:I5"/>
    <mergeCell ref="U4:V4"/>
    <mergeCell ref="W4:X4"/>
    <mergeCell ref="E26:E28"/>
    <mergeCell ref="A1:AY1"/>
    <mergeCell ref="A11:A15"/>
    <mergeCell ref="B11:B15"/>
    <mergeCell ref="AL4:AM4"/>
    <mergeCell ref="A3:A5"/>
    <mergeCell ref="B3:B5"/>
    <mergeCell ref="C3:C5"/>
    <mergeCell ref="Q4:R4"/>
    <mergeCell ref="S4:T4"/>
    <mergeCell ref="H3:H5"/>
    <mergeCell ref="E3:E5"/>
    <mergeCell ref="AR4:AS4"/>
    <mergeCell ref="I6:I9"/>
    <mergeCell ref="J3:K3"/>
    <mergeCell ref="AE4:AF4"/>
    <mergeCell ref="A6:A10"/>
    <mergeCell ref="B6:B10"/>
    <mergeCell ref="D3:D5"/>
    <mergeCell ref="AY4:AY5"/>
    <mergeCell ref="AT4:AT5"/>
    <mergeCell ref="AG4:AG5"/>
    <mergeCell ref="AN4:AO4"/>
    <mergeCell ref="AP4:AQ4"/>
    <mergeCell ref="AU4:AV4"/>
    <mergeCell ref="A16:A53"/>
    <mergeCell ref="B16:B53"/>
    <mergeCell ref="A54:A74"/>
    <mergeCell ref="B54:B74"/>
    <mergeCell ref="A75:A79"/>
    <mergeCell ref="B75:B79"/>
    <mergeCell ref="C68:C70"/>
    <mergeCell ref="C26:C28"/>
    <mergeCell ref="C24:C25"/>
    <mergeCell ref="C21:C23"/>
    <mergeCell ref="C18:C20"/>
    <mergeCell ref="C16:C17"/>
    <mergeCell ref="C71:C73"/>
    <mergeCell ref="C56:C58"/>
    <mergeCell ref="C59:C60"/>
    <mergeCell ref="C61:C63"/>
    <mergeCell ref="C64:C66"/>
    <mergeCell ref="C49:C52"/>
    <mergeCell ref="C43:C48"/>
    <mergeCell ref="C38:C42"/>
    <mergeCell ref="C36:C37"/>
    <mergeCell ref="C32:C34"/>
  </mergeCells>
  <phoneticPr fontId="16" type="noConversion"/>
  <pageMargins left="0.55314960629921262" right="0.55314960629921262" top="0.6100000000000001" bottom="0.6100000000000001" header="0.5" footer="0.5"/>
  <pageSetup scale="70" orientation="landscape" horizontalDpi="4294967292" verticalDpi="4294967292" r:id="rId1"/>
  <rowBreaks count="1" manualBreakCount="1">
    <brk id="15" max="16383" man="1"/>
  </rowBreaks>
  <colBreaks count="2" manualBreakCount="2">
    <brk id="12" max="1048575" man="1"/>
    <brk id="3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3"/>
  <sheetViews>
    <sheetView tabSelected="1" topLeftCell="A46" workbookViewId="0">
      <selection activeCell="F71" sqref="F71"/>
    </sheetView>
  </sheetViews>
  <sheetFormatPr defaultColWidth="10.875" defaultRowHeight="15.6"/>
  <cols>
    <col min="1" max="1" width="16.375" style="3" customWidth="1"/>
    <col min="2" max="6" width="10.875" style="3"/>
    <col min="7" max="7" width="3.625" style="3" customWidth="1"/>
    <col min="8" max="8" width="16" style="3" customWidth="1"/>
    <col min="9" max="16384" width="10.875" style="3"/>
  </cols>
  <sheetData>
    <row r="1" spans="1:13">
      <c r="A1" s="204" t="s">
        <v>123</v>
      </c>
      <c r="B1" s="204"/>
      <c r="C1" s="204"/>
      <c r="D1" s="204"/>
      <c r="E1" s="204"/>
      <c r="F1" s="204"/>
      <c r="H1" s="204" t="s">
        <v>124</v>
      </c>
      <c r="I1" s="204"/>
      <c r="J1" s="204"/>
      <c r="K1" s="204"/>
      <c r="L1" s="204"/>
      <c r="M1" s="204"/>
    </row>
    <row r="2" spans="1:13" s="6" customFormat="1" ht="23.1" customHeight="1">
      <c r="A2" s="41" t="s">
        <v>125</v>
      </c>
      <c r="B2" s="41" t="s">
        <v>126</v>
      </c>
      <c r="C2" s="41" t="s">
        <v>127</v>
      </c>
      <c r="D2" s="41" t="s">
        <v>128</v>
      </c>
      <c r="E2" s="41" t="s">
        <v>129</v>
      </c>
      <c r="F2" s="41" t="s">
        <v>130</v>
      </c>
      <c r="H2" s="41" t="s">
        <v>125</v>
      </c>
      <c r="I2" s="41" t="s">
        <v>126</v>
      </c>
      <c r="J2" s="41" t="s">
        <v>127</v>
      </c>
      <c r="K2" s="41" t="s">
        <v>128</v>
      </c>
      <c r="L2" s="41" t="s">
        <v>129</v>
      </c>
      <c r="M2" s="41" t="s">
        <v>130</v>
      </c>
    </row>
    <row r="3" spans="1:13" s="6" customFormat="1" ht="23.1" customHeight="1">
      <c r="A3" s="42" t="s">
        <v>131</v>
      </c>
      <c r="B3" s="1" t="s">
        <v>132</v>
      </c>
      <c r="C3" s="1" t="s">
        <v>132</v>
      </c>
      <c r="D3" s="1" t="s">
        <v>132</v>
      </c>
      <c r="E3" s="1" t="s">
        <v>132</v>
      </c>
      <c r="F3" s="1" t="s">
        <v>132</v>
      </c>
      <c r="H3" s="42" t="s">
        <v>131</v>
      </c>
      <c r="I3" s="1" t="s">
        <v>133</v>
      </c>
      <c r="J3" s="1" t="s">
        <v>133</v>
      </c>
      <c r="K3" s="1" t="s">
        <v>133</v>
      </c>
      <c r="L3" s="1" t="s">
        <v>133</v>
      </c>
      <c r="M3" s="1" t="s">
        <v>133</v>
      </c>
    </row>
    <row r="4" spans="1:13" s="6" customFormat="1" ht="23.1" customHeight="1">
      <c r="A4" s="42" t="s">
        <v>134</v>
      </c>
      <c r="B4" s="1" t="s">
        <v>132</v>
      </c>
      <c r="C4" s="1" t="s">
        <v>132</v>
      </c>
      <c r="D4" s="1" t="s">
        <v>132</v>
      </c>
      <c r="E4" s="1" t="s">
        <v>132</v>
      </c>
      <c r="F4" s="1" t="s">
        <v>132</v>
      </c>
      <c r="H4" s="42" t="s">
        <v>134</v>
      </c>
      <c r="I4" s="1" t="s">
        <v>133</v>
      </c>
      <c r="J4" s="1" t="s">
        <v>133</v>
      </c>
      <c r="K4" s="1" t="s">
        <v>133</v>
      </c>
      <c r="L4" s="1" t="s">
        <v>135</v>
      </c>
      <c r="M4" s="1" t="s">
        <v>135</v>
      </c>
    </row>
    <row r="5" spans="1:13" s="6" customFormat="1" ht="23.1" customHeight="1">
      <c r="A5" s="42" t="s">
        <v>136</v>
      </c>
      <c r="B5" s="1" t="s">
        <v>132</v>
      </c>
      <c r="C5" s="1" t="s">
        <v>132</v>
      </c>
      <c r="D5" s="1" t="s">
        <v>132</v>
      </c>
      <c r="E5" s="1" t="s">
        <v>132</v>
      </c>
      <c r="F5" s="1" t="s">
        <v>132</v>
      </c>
      <c r="H5" s="42" t="s">
        <v>136</v>
      </c>
      <c r="I5" s="1" t="s">
        <v>135</v>
      </c>
      <c r="J5" s="1" t="s">
        <v>135</v>
      </c>
      <c r="K5" s="1" t="s">
        <v>135</v>
      </c>
      <c r="L5" s="1" t="s">
        <v>135</v>
      </c>
      <c r="M5" s="1" t="s">
        <v>135</v>
      </c>
    </row>
    <row r="6" spans="1:13" ht="23.1" customHeight="1">
      <c r="A6" s="42" t="s">
        <v>137</v>
      </c>
      <c r="B6" s="1" t="s">
        <v>132</v>
      </c>
      <c r="C6" s="1" t="s">
        <v>132</v>
      </c>
      <c r="D6" s="1" t="s">
        <v>132</v>
      </c>
      <c r="E6" s="1" t="s">
        <v>132</v>
      </c>
      <c r="F6" s="1" t="s">
        <v>132</v>
      </c>
      <c r="H6" s="42" t="s">
        <v>137</v>
      </c>
      <c r="I6" s="1" t="s">
        <v>132</v>
      </c>
      <c r="J6" s="1" t="s">
        <v>132</v>
      </c>
      <c r="K6" s="1" t="s">
        <v>138</v>
      </c>
      <c r="L6" s="1" t="s">
        <v>138</v>
      </c>
      <c r="M6" s="1" t="s">
        <v>138</v>
      </c>
    </row>
    <row r="7" spans="1:13" ht="23.1" customHeight="1"/>
    <row r="8" spans="1:13" ht="23.1" customHeight="1">
      <c r="A8" s="204" t="s">
        <v>139</v>
      </c>
      <c r="B8" s="204"/>
      <c r="C8" s="204"/>
      <c r="D8" s="204"/>
      <c r="E8" s="204"/>
      <c r="F8" s="204"/>
      <c r="H8" s="204" t="s">
        <v>140</v>
      </c>
      <c r="I8" s="204"/>
      <c r="J8" s="204"/>
      <c r="K8" s="204"/>
      <c r="L8" s="204"/>
      <c r="M8" s="204"/>
    </row>
    <row r="9" spans="1:13" ht="23.1" customHeight="1">
      <c r="A9" s="41" t="s">
        <v>125</v>
      </c>
      <c r="B9" s="41" t="s">
        <v>126</v>
      </c>
      <c r="C9" s="41" t="s">
        <v>127</v>
      </c>
      <c r="D9" s="41" t="s">
        <v>128</v>
      </c>
      <c r="E9" s="41" t="s">
        <v>129</v>
      </c>
      <c r="F9" s="41" t="s">
        <v>130</v>
      </c>
      <c r="H9" s="41" t="s">
        <v>125</v>
      </c>
      <c r="I9" s="41" t="s">
        <v>126</v>
      </c>
      <c r="J9" s="41" t="s">
        <v>127</v>
      </c>
      <c r="K9" s="41" t="s">
        <v>128</v>
      </c>
      <c r="L9" s="41" t="s">
        <v>129</v>
      </c>
      <c r="M9" s="41" t="s">
        <v>130</v>
      </c>
    </row>
    <row r="10" spans="1:13" ht="23.1" customHeight="1">
      <c r="A10" s="42" t="s">
        <v>131</v>
      </c>
      <c r="B10" s="1" t="s">
        <v>141</v>
      </c>
      <c r="C10" s="1" t="s">
        <v>141</v>
      </c>
      <c r="D10" s="1" t="s">
        <v>142</v>
      </c>
      <c r="E10" s="1" t="s">
        <v>143</v>
      </c>
      <c r="F10" s="1" t="s">
        <v>143</v>
      </c>
      <c r="H10" s="42" t="s">
        <v>131</v>
      </c>
      <c r="I10" s="1" t="s">
        <v>141</v>
      </c>
      <c r="J10" s="1" t="s">
        <v>141</v>
      </c>
      <c r="K10" s="1" t="s">
        <v>142</v>
      </c>
      <c r="L10" s="1" t="s">
        <v>143</v>
      </c>
      <c r="M10" s="1" t="s">
        <v>143</v>
      </c>
    </row>
    <row r="11" spans="1:13" ht="23.1" customHeight="1">
      <c r="A11" s="42" t="s">
        <v>134</v>
      </c>
      <c r="B11" s="1" t="s">
        <v>142</v>
      </c>
      <c r="C11" s="1" t="s">
        <v>142</v>
      </c>
      <c r="D11" s="1" t="s">
        <v>133</v>
      </c>
      <c r="E11" s="1" t="s">
        <v>142</v>
      </c>
      <c r="F11" s="1" t="s">
        <v>135</v>
      </c>
      <c r="H11" s="42" t="s">
        <v>134</v>
      </c>
      <c r="I11" s="1" t="s">
        <v>142</v>
      </c>
      <c r="J11" s="1" t="s">
        <v>142</v>
      </c>
      <c r="K11" s="1" t="s">
        <v>133</v>
      </c>
      <c r="L11" s="1" t="s">
        <v>133</v>
      </c>
      <c r="M11" s="1" t="s">
        <v>135</v>
      </c>
    </row>
    <row r="12" spans="1:13" ht="23.1" customHeight="1">
      <c r="A12" s="42" t="s">
        <v>136</v>
      </c>
      <c r="B12" s="1" t="s">
        <v>135</v>
      </c>
      <c r="C12" s="1" t="s">
        <v>144</v>
      </c>
      <c r="D12" s="1" t="s">
        <v>145</v>
      </c>
      <c r="E12" s="1" t="s">
        <v>146</v>
      </c>
      <c r="F12" s="1" t="s">
        <v>147</v>
      </c>
      <c r="H12" s="42" t="s">
        <v>136</v>
      </c>
      <c r="I12" s="1" t="s">
        <v>135</v>
      </c>
      <c r="J12" s="1" t="s">
        <v>144</v>
      </c>
      <c r="K12" s="1" t="s">
        <v>145</v>
      </c>
      <c r="L12" s="1" t="s">
        <v>146</v>
      </c>
      <c r="M12" s="1" t="s">
        <v>147</v>
      </c>
    </row>
    <row r="13" spans="1:13" ht="23.1" customHeight="1">
      <c r="A13" s="42" t="s">
        <v>137</v>
      </c>
      <c r="B13" s="1" t="s">
        <v>147</v>
      </c>
      <c r="C13" s="1" t="s">
        <v>148</v>
      </c>
      <c r="D13" s="1" t="s">
        <v>149</v>
      </c>
      <c r="E13" s="1" t="s">
        <v>138</v>
      </c>
      <c r="F13" s="1" t="s">
        <v>150</v>
      </c>
      <c r="H13" s="42" t="s">
        <v>137</v>
      </c>
      <c r="I13" s="1" t="s">
        <v>147</v>
      </c>
      <c r="J13" s="1" t="s">
        <v>148</v>
      </c>
      <c r="K13" s="1" t="s">
        <v>149</v>
      </c>
      <c r="L13" s="1" t="s">
        <v>138</v>
      </c>
      <c r="M13" s="1" t="s">
        <v>150</v>
      </c>
    </row>
    <row r="14" spans="1:13" ht="23.1" customHeight="1"/>
    <row r="15" spans="1:13" ht="23.1" customHeight="1">
      <c r="A15" s="204" t="s">
        <v>151</v>
      </c>
      <c r="B15" s="204"/>
      <c r="C15" s="204"/>
      <c r="D15" s="204"/>
      <c r="E15" s="204"/>
      <c r="F15" s="204"/>
      <c r="H15" s="204" t="s">
        <v>152</v>
      </c>
      <c r="I15" s="204"/>
      <c r="J15" s="204"/>
      <c r="K15" s="204"/>
      <c r="L15" s="204"/>
      <c r="M15" s="204"/>
    </row>
    <row r="16" spans="1:13" ht="23.1" customHeight="1">
      <c r="A16" s="41" t="s">
        <v>125</v>
      </c>
      <c r="B16" s="41" t="s">
        <v>126</v>
      </c>
      <c r="C16" s="41" t="s">
        <v>127</v>
      </c>
      <c r="D16" s="41" t="s">
        <v>128</v>
      </c>
      <c r="E16" s="41" t="s">
        <v>129</v>
      </c>
      <c r="F16" s="41" t="s">
        <v>130</v>
      </c>
      <c r="H16" s="41" t="s">
        <v>125</v>
      </c>
      <c r="I16" s="41" t="s">
        <v>126</v>
      </c>
      <c r="J16" s="41" t="s">
        <v>127</v>
      </c>
      <c r="K16" s="41" t="s">
        <v>128</v>
      </c>
      <c r="L16" s="41" t="s">
        <v>129</v>
      </c>
      <c r="M16" s="41" t="s">
        <v>130</v>
      </c>
    </row>
    <row r="17" spans="1:13" ht="23.1" customHeight="1">
      <c r="A17" s="42" t="s">
        <v>131</v>
      </c>
      <c r="B17" s="1" t="s">
        <v>141</v>
      </c>
      <c r="C17" s="1" t="s">
        <v>141</v>
      </c>
      <c r="D17" s="1" t="s">
        <v>142</v>
      </c>
      <c r="E17" s="1" t="s">
        <v>143</v>
      </c>
      <c r="F17" s="1" t="s">
        <v>143</v>
      </c>
      <c r="H17" s="42" t="s">
        <v>131</v>
      </c>
      <c r="I17" s="1" t="s">
        <v>141</v>
      </c>
      <c r="J17" s="1" t="s">
        <v>141</v>
      </c>
      <c r="K17" s="1" t="s">
        <v>142</v>
      </c>
      <c r="L17" s="1" t="s">
        <v>143</v>
      </c>
      <c r="M17" s="1" t="s">
        <v>143</v>
      </c>
    </row>
    <row r="18" spans="1:13" ht="23.1" customHeight="1">
      <c r="A18" s="42" t="s">
        <v>134</v>
      </c>
      <c r="B18" s="1" t="s">
        <v>142</v>
      </c>
      <c r="C18" s="1" t="s">
        <v>133</v>
      </c>
      <c r="D18" s="1" t="s">
        <v>133</v>
      </c>
      <c r="E18" s="1" t="s">
        <v>135</v>
      </c>
      <c r="F18" s="1" t="s">
        <v>135</v>
      </c>
      <c r="H18" s="42" t="s">
        <v>134</v>
      </c>
      <c r="I18" s="1" t="s">
        <v>142</v>
      </c>
      <c r="J18" s="1" t="s">
        <v>133</v>
      </c>
      <c r="K18" s="1" t="s">
        <v>133</v>
      </c>
      <c r="L18" s="1" t="s">
        <v>135</v>
      </c>
      <c r="M18" s="1" t="s">
        <v>135</v>
      </c>
    </row>
    <row r="19" spans="1:13" ht="23.1" customHeight="1">
      <c r="A19" s="42" t="s">
        <v>136</v>
      </c>
      <c r="B19" s="1" t="s">
        <v>144</v>
      </c>
      <c r="C19" s="1" t="s">
        <v>145</v>
      </c>
      <c r="D19" s="1" t="s">
        <v>146</v>
      </c>
      <c r="E19" s="1" t="s">
        <v>146</v>
      </c>
      <c r="F19" s="1" t="s">
        <v>147</v>
      </c>
      <c r="H19" s="42" t="s">
        <v>136</v>
      </c>
      <c r="I19" s="1" t="s">
        <v>144</v>
      </c>
      <c r="J19" s="1" t="s">
        <v>145</v>
      </c>
      <c r="K19" s="1" t="s">
        <v>146</v>
      </c>
      <c r="L19" s="1" t="s">
        <v>146</v>
      </c>
      <c r="M19" s="1" t="s">
        <v>147</v>
      </c>
    </row>
    <row r="20" spans="1:13" ht="23.1" customHeight="1">
      <c r="A20" s="42" t="s">
        <v>137</v>
      </c>
      <c r="B20" s="1" t="s">
        <v>147</v>
      </c>
      <c r="C20" s="1" t="s">
        <v>148</v>
      </c>
      <c r="D20" s="1" t="s">
        <v>149</v>
      </c>
      <c r="E20" s="1" t="s">
        <v>138</v>
      </c>
      <c r="F20" s="1" t="s">
        <v>150</v>
      </c>
      <c r="H20" s="42" t="s">
        <v>137</v>
      </c>
      <c r="I20" s="1" t="s">
        <v>147</v>
      </c>
      <c r="J20" s="1" t="s">
        <v>148</v>
      </c>
      <c r="K20" s="1" t="s">
        <v>149</v>
      </c>
      <c r="L20" s="1" t="s">
        <v>138</v>
      </c>
      <c r="M20" s="1" t="s">
        <v>150</v>
      </c>
    </row>
    <row r="21" spans="1:13" ht="23.1" customHeight="1"/>
    <row r="22" spans="1:13" ht="23.1" customHeight="1">
      <c r="A22" s="204" t="s">
        <v>153</v>
      </c>
      <c r="B22" s="204"/>
      <c r="C22" s="204"/>
      <c r="D22" s="204"/>
      <c r="E22" s="204"/>
      <c r="F22" s="204"/>
      <c r="H22" s="204" t="s">
        <v>154</v>
      </c>
      <c r="I22" s="204"/>
      <c r="J22" s="204"/>
      <c r="K22" s="204"/>
      <c r="L22" s="204"/>
      <c r="M22" s="204"/>
    </row>
    <row r="23" spans="1:13" ht="23.1" customHeight="1">
      <c r="A23" s="41" t="s">
        <v>125</v>
      </c>
      <c r="B23" s="41" t="s">
        <v>126</v>
      </c>
      <c r="C23" s="41" t="s">
        <v>127</v>
      </c>
      <c r="D23" s="41" t="s">
        <v>128</v>
      </c>
      <c r="E23" s="41" t="s">
        <v>129</v>
      </c>
      <c r="F23" s="41" t="s">
        <v>130</v>
      </c>
      <c r="H23" s="41" t="s">
        <v>125</v>
      </c>
      <c r="I23" s="41" t="s">
        <v>126</v>
      </c>
      <c r="J23" s="41" t="s">
        <v>127</v>
      </c>
      <c r="K23" s="41" t="s">
        <v>128</v>
      </c>
      <c r="L23" s="41" t="s">
        <v>129</v>
      </c>
      <c r="M23" s="41" t="s">
        <v>130</v>
      </c>
    </row>
    <row r="24" spans="1:13" ht="23.1" customHeight="1">
      <c r="A24" s="42" t="s">
        <v>131</v>
      </c>
      <c r="B24" s="79" t="s">
        <v>141</v>
      </c>
      <c r="C24" s="80" t="s">
        <v>141</v>
      </c>
      <c r="D24" s="80" t="s">
        <v>142</v>
      </c>
      <c r="E24" s="80" t="s">
        <v>143</v>
      </c>
      <c r="F24" s="80" t="s">
        <v>143</v>
      </c>
      <c r="H24" s="42" t="s">
        <v>131</v>
      </c>
      <c r="I24" s="79" t="s">
        <v>141</v>
      </c>
      <c r="J24" s="80" t="s">
        <v>141</v>
      </c>
      <c r="K24" s="80" t="s">
        <v>142</v>
      </c>
      <c r="L24" s="80" t="s">
        <v>143</v>
      </c>
      <c r="M24" s="80" t="s">
        <v>143</v>
      </c>
    </row>
    <row r="25" spans="1:13" ht="23.1" customHeight="1">
      <c r="A25" s="42" t="s">
        <v>134</v>
      </c>
      <c r="B25" s="81" t="s">
        <v>142</v>
      </c>
      <c r="C25" s="82" t="s">
        <v>133</v>
      </c>
      <c r="D25" s="82" t="s">
        <v>133</v>
      </c>
      <c r="E25" s="82" t="s">
        <v>135</v>
      </c>
      <c r="F25" s="82" t="s">
        <v>135</v>
      </c>
      <c r="H25" s="42" t="s">
        <v>134</v>
      </c>
      <c r="I25" s="81" t="s">
        <v>142</v>
      </c>
      <c r="J25" s="82" t="s">
        <v>133</v>
      </c>
      <c r="K25" s="82" t="s">
        <v>133</v>
      </c>
      <c r="L25" s="82" t="s">
        <v>135</v>
      </c>
      <c r="M25" s="82" t="s">
        <v>135</v>
      </c>
    </row>
    <row r="26" spans="1:13" ht="23.1" customHeight="1">
      <c r="A26" s="42" t="s">
        <v>136</v>
      </c>
      <c r="B26" s="81" t="s">
        <v>144</v>
      </c>
      <c r="C26" s="82" t="s">
        <v>145</v>
      </c>
      <c r="D26" s="82" t="s">
        <v>146</v>
      </c>
      <c r="E26" s="82" t="s">
        <v>146</v>
      </c>
      <c r="F26" s="82" t="s">
        <v>147</v>
      </c>
      <c r="H26" s="42" t="s">
        <v>136</v>
      </c>
      <c r="I26" s="81" t="s">
        <v>144</v>
      </c>
      <c r="J26" s="82" t="s">
        <v>145</v>
      </c>
      <c r="K26" s="82" t="s">
        <v>146</v>
      </c>
      <c r="L26" s="82" t="s">
        <v>146</v>
      </c>
      <c r="M26" s="82" t="s">
        <v>147</v>
      </c>
    </row>
    <row r="27" spans="1:13" ht="23.1" customHeight="1">
      <c r="A27" s="42" t="s">
        <v>137</v>
      </c>
      <c r="B27" s="81" t="s">
        <v>147</v>
      </c>
      <c r="C27" s="82" t="s">
        <v>148</v>
      </c>
      <c r="D27" s="82" t="s">
        <v>149</v>
      </c>
      <c r="E27" s="82" t="s">
        <v>138</v>
      </c>
      <c r="F27" s="82" t="s">
        <v>150</v>
      </c>
      <c r="H27" s="42" t="s">
        <v>137</v>
      </c>
      <c r="I27" s="81" t="s">
        <v>147</v>
      </c>
      <c r="J27" s="82" t="s">
        <v>148</v>
      </c>
      <c r="K27" s="82" t="s">
        <v>149</v>
      </c>
      <c r="L27" s="82" t="s">
        <v>138</v>
      </c>
      <c r="M27" s="82" t="s">
        <v>150</v>
      </c>
    </row>
    <row r="28" spans="1:13" ht="23.1" customHeight="1"/>
    <row r="29" spans="1:13" ht="23.1" customHeight="1">
      <c r="A29" s="204" t="s">
        <v>155</v>
      </c>
      <c r="B29" s="204"/>
      <c r="C29" s="204"/>
      <c r="D29" s="204"/>
      <c r="E29" s="204"/>
      <c r="F29" s="204"/>
      <c r="H29" s="204" t="s">
        <v>156</v>
      </c>
      <c r="I29" s="204"/>
      <c r="J29" s="204"/>
      <c r="K29" s="204"/>
      <c r="L29" s="204"/>
      <c r="M29" s="204"/>
    </row>
    <row r="30" spans="1:13" ht="23.1" customHeight="1">
      <c r="A30" s="41" t="s">
        <v>125</v>
      </c>
      <c r="B30" s="41" t="s">
        <v>126</v>
      </c>
      <c r="C30" s="41" t="s">
        <v>127</v>
      </c>
      <c r="D30" s="41" t="s">
        <v>128</v>
      </c>
      <c r="E30" s="41" t="s">
        <v>129</v>
      </c>
      <c r="F30" s="41" t="s">
        <v>130</v>
      </c>
      <c r="H30" s="41" t="s">
        <v>125</v>
      </c>
      <c r="I30" s="41" t="s">
        <v>126</v>
      </c>
      <c r="J30" s="41" t="s">
        <v>127</v>
      </c>
      <c r="K30" s="41" t="s">
        <v>128</v>
      </c>
      <c r="L30" s="41" t="s">
        <v>129</v>
      </c>
      <c r="M30" s="41" t="s">
        <v>130</v>
      </c>
    </row>
    <row r="31" spans="1:13" ht="23.1" customHeight="1">
      <c r="A31" s="42" t="s">
        <v>131</v>
      </c>
      <c r="B31" s="13" t="s">
        <v>141</v>
      </c>
      <c r="C31" s="16" t="s">
        <v>141</v>
      </c>
      <c r="D31" s="16" t="s">
        <v>142</v>
      </c>
      <c r="E31" s="16" t="s">
        <v>143</v>
      </c>
      <c r="F31" s="16" t="s">
        <v>143</v>
      </c>
      <c r="H31" s="42" t="s">
        <v>131</v>
      </c>
      <c r="I31" s="13" t="s">
        <v>141</v>
      </c>
      <c r="J31" s="16" t="s">
        <v>141</v>
      </c>
      <c r="K31" s="16" t="s">
        <v>142</v>
      </c>
      <c r="L31" s="16" t="s">
        <v>143</v>
      </c>
      <c r="M31" s="16" t="s">
        <v>143</v>
      </c>
    </row>
    <row r="32" spans="1:13" ht="23.1" customHeight="1">
      <c r="A32" s="42" t="s">
        <v>134</v>
      </c>
      <c r="B32" s="39" t="s">
        <v>142</v>
      </c>
      <c r="C32" s="40" t="s">
        <v>133</v>
      </c>
      <c r="D32" s="40" t="s">
        <v>133</v>
      </c>
      <c r="E32" s="40" t="s">
        <v>135</v>
      </c>
      <c r="F32" s="40" t="s">
        <v>135</v>
      </c>
      <c r="H32" s="42" t="s">
        <v>134</v>
      </c>
      <c r="I32" s="16" t="s">
        <v>142</v>
      </c>
      <c r="J32" s="16" t="s">
        <v>142</v>
      </c>
      <c r="K32" s="1" t="s">
        <v>133</v>
      </c>
      <c r="L32" s="1" t="s">
        <v>133</v>
      </c>
      <c r="M32" s="1" t="s">
        <v>135</v>
      </c>
    </row>
    <row r="33" spans="1:13" ht="23.1" customHeight="1">
      <c r="A33" s="42" t="s">
        <v>136</v>
      </c>
      <c r="B33" s="39" t="s">
        <v>144</v>
      </c>
      <c r="C33" s="40" t="s">
        <v>145</v>
      </c>
      <c r="D33" s="40" t="s">
        <v>146</v>
      </c>
      <c r="E33" s="40" t="s">
        <v>147</v>
      </c>
      <c r="F33" s="40" t="s">
        <v>147</v>
      </c>
      <c r="H33" s="42" t="s">
        <v>136</v>
      </c>
      <c r="I33" s="1" t="s">
        <v>144</v>
      </c>
      <c r="J33" s="1" t="s">
        <v>145</v>
      </c>
      <c r="K33" s="1" t="s">
        <v>146</v>
      </c>
      <c r="L33" s="1" t="s">
        <v>148</v>
      </c>
      <c r="M33" s="1" t="s">
        <v>149</v>
      </c>
    </row>
    <row r="34" spans="1:13" ht="23.1" customHeight="1">
      <c r="A34" s="42" t="s">
        <v>137</v>
      </c>
      <c r="B34" s="40" t="s">
        <v>138</v>
      </c>
      <c r="C34" s="40" t="s">
        <v>148</v>
      </c>
      <c r="D34" s="40" t="s">
        <v>149</v>
      </c>
      <c r="E34" s="40" t="s">
        <v>138</v>
      </c>
      <c r="F34" s="40" t="s">
        <v>150</v>
      </c>
      <c r="H34" s="42" t="s">
        <v>137</v>
      </c>
      <c r="I34" s="1" t="s">
        <v>132</v>
      </c>
      <c r="J34" s="1" t="s">
        <v>138</v>
      </c>
      <c r="K34" s="1" t="s">
        <v>138</v>
      </c>
      <c r="L34" s="1" t="s">
        <v>138</v>
      </c>
      <c r="M34" s="1" t="s">
        <v>150</v>
      </c>
    </row>
    <row r="35" spans="1:13" ht="23.1" customHeight="1"/>
    <row r="36" spans="1:13" ht="23.1" customHeight="1">
      <c r="A36" s="205" t="s">
        <v>157</v>
      </c>
      <c r="B36" s="205"/>
      <c r="C36" s="205"/>
      <c r="D36" s="205"/>
      <c r="E36" s="205"/>
      <c r="F36" s="205"/>
      <c r="H36" s="204" t="s">
        <v>158</v>
      </c>
      <c r="I36" s="204"/>
      <c r="J36" s="204"/>
      <c r="K36" s="204"/>
      <c r="L36" s="204"/>
      <c r="M36" s="204"/>
    </row>
    <row r="37" spans="1:13" ht="23.1" customHeight="1">
      <c r="A37" s="41" t="s">
        <v>125</v>
      </c>
      <c r="B37" s="41" t="s">
        <v>126</v>
      </c>
      <c r="C37" s="41" t="s">
        <v>127</v>
      </c>
      <c r="D37" s="41" t="s">
        <v>128</v>
      </c>
      <c r="E37" s="41" t="s">
        <v>129</v>
      </c>
      <c r="F37" s="41" t="s">
        <v>130</v>
      </c>
      <c r="H37" s="41" t="s">
        <v>125</v>
      </c>
      <c r="I37" s="41" t="s">
        <v>126</v>
      </c>
      <c r="J37" s="41" t="s">
        <v>127</v>
      </c>
      <c r="K37" s="41" t="s">
        <v>128</v>
      </c>
      <c r="L37" s="41" t="s">
        <v>129</v>
      </c>
      <c r="M37" s="41" t="s">
        <v>130</v>
      </c>
    </row>
    <row r="38" spans="1:13" ht="23.1" customHeight="1">
      <c r="A38" s="42" t="s">
        <v>131</v>
      </c>
      <c r="B38" s="13" t="s">
        <v>141</v>
      </c>
      <c r="C38" s="16" t="s">
        <v>141</v>
      </c>
      <c r="D38" s="16" t="s">
        <v>142</v>
      </c>
      <c r="E38" s="16" t="s">
        <v>143</v>
      </c>
      <c r="F38" s="16" t="s">
        <v>143</v>
      </c>
      <c r="H38" s="42" t="s">
        <v>131</v>
      </c>
      <c r="I38" s="13" t="s">
        <v>141</v>
      </c>
      <c r="J38" s="1" t="s">
        <v>143</v>
      </c>
      <c r="K38" s="1" t="s">
        <v>142</v>
      </c>
      <c r="L38" s="79" t="s">
        <v>142</v>
      </c>
      <c r="M38" s="1" t="s">
        <v>142</v>
      </c>
    </row>
    <row r="39" spans="1:13" ht="23.1" customHeight="1">
      <c r="A39" s="42" t="s">
        <v>134</v>
      </c>
      <c r="B39" s="16" t="s">
        <v>142</v>
      </c>
      <c r="C39" s="16" t="s">
        <v>142</v>
      </c>
      <c r="D39" s="1" t="s">
        <v>133</v>
      </c>
      <c r="E39" s="1" t="s">
        <v>133</v>
      </c>
      <c r="F39" s="1" t="s">
        <v>135</v>
      </c>
      <c r="H39" s="42" t="s">
        <v>134</v>
      </c>
      <c r="I39" s="1" t="s">
        <v>133</v>
      </c>
      <c r="J39" s="1" t="s">
        <v>133</v>
      </c>
      <c r="K39" s="1" t="s">
        <v>135</v>
      </c>
      <c r="L39" s="1" t="s">
        <v>135</v>
      </c>
      <c r="M39" s="1" t="s">
        <v>149</v>
      </c>
    </row>
    <row r="40" spans="1:13" ht="23.1" customHeight="1">
      <c r="A40" s="42" t="s">
        <v>136</v>
      </c>
      <c r="B40" s="1" t="s">
        <v>135</v>
      </c>
      <c r="C40" s="16" t="s">
        <v>144</v>
      </c>
      <c r="D40" s="16" t="s">
        <v>145</v>
      </c>
      <c r="E40" s="16" t="s">
        <v>149</v>
      </c>
      <c r="F40" s="16" t="s">
        <v>132</v>
      </c>
      <c r="H40" s="42" t="s">
        <v>136</v>
      </c>
      <c r="I40" s="1" t="s">
        <v>132</v>
      </c>
      <c r="J40" s="1" t="s">
        <v>132</v>
      </c>
      <c r="K40" s="1" t="s">
        <v>132</v>
      </c>
      <c r="L40" s="1" t="s">
        <v>138</v>
      </c>
      <c r="M40" s="1" t="s">
        <v>138</v>
      </c>
    </row>
    <row r="41" spans="1:13" ht="23.1" customHeight="1">
      <c r="A41" s="42" t="s">
        <v>137</v>
      </c>
      <c r="B41" s="1" t="s">
        <v>132</v>
      </c>
      <c r="C41" s="16" t="s">
        <v>138</v>
      </c>
      <c r="D41" s="16" t="s">
        <v>138</v>
      </c>
      <c r="E41" s="16" t="s">
        <v>150</v>
      </c>
      <c r="F41" s="16" t="s">
        <v>150</v>
      </c>
      <c r="H41" s="42" t="s">
        <v>137</v>
      </c>
      <c r="I41" s="1" t="s">
        <v>138</v>
      </c>
      <c r="J41" s="1" t="s">
        <v>138</v>
      </c>
      <c r="K41" s="1" t="s">
        <v>150</v>
      </c>
      <c r="L41" s="1" t="s">
        <v>150</v>
      </c>
      <c r="M41" s="1" t="s">
        <v>150</v>
      </c>
    </row>
    <row r="42" spans="1:13" ht="23.1" customHeight="1"/>
    <row r="43" spans="1:13" ht="23.1" customHeight="1">
      <c r="A43" s="204" t="s">
        <v>159</v>
      </c>
      <c r="B43" s="204"/>
      <c r="C43" s="204"/>
      <c r="D43" s="204"/>
      <c r="E43" s="204"/>
      <c r="F43" s="204"/>
      <c r="H43" s="204" t="s">
        <v>160</v>
      </c>
      <c r="I43" s="204"/>
      <c r="J43" s="204"/>
      <c r="K43" s="204"/>
      <c r="L43" s="204"/>
      <c r="M43" s="204"/>
    </row>
    <row r="44" spans="1:13" ht="23.1" customHeight="1">
      <c r="A44" s="41" t="s">
        <v>125</v>
      </c>
      <c r="B44" s="41" t="s">
        <v>126</v>
      </c>
      <c r="C44" s="41" t="s">
        <v>127</v>
      </c>
      <c r="D44" s="41" t="s">
        <v>128</v>
      </c>
      <c r="E44" s="41" t="s">
        <v>129</v>
      </c>
      <c r="F44" s="41" t="s">
        <v>130</v>
      </c>
      <c r="H44" s="41" t="s">
        <v>125</v>
      </c>
      <c r="I44" s="41" t="s">
        <v>126</v>
      </c>
      <c r="J44" s="41" t="s">
        <v>127</v>
      </c>
      <c r="K44" s="41" t="s">
        <v>128</v>
      </c>
      <c r="L44" s="41" t="s">
        <v>129</v>
      </c>
      <c r="M44" s="41" t="s">
        <v>130</v>
      </c>
    </row>
    <row r="45" spans="1:13" ht="23.1" customHeight="1">
      <c r="A45" s="42" t="s">
        <v>131</v>
      </c>
      <c r="B45" s="1" t="s">
        <v>146</v>
      </c>
      <c r="C45" s="1" t="s">
        <v>146</v>
      </c>
      <c r="D45" s="1" t="s">
        <v>147</v>
      </c>
      <c r="E45" s="1" t="s">
        <v>161</v>
      </c>
      <c r="F45" s="1" t="s">
        <v>161</v>
      </c>
      <c r="H45" s="42" t="s">
        <v>131</v>
      </c>
      <c r="I45" s="13" t="s">
        <v>146</v>
      </c>
      <c r="J45" s="13" t="s">
        <v>146</v>
      </c>
      <c r="K45" s="13" t="s">
        <v>147</v>
      </c>
      <c r="L45" s="13" t="s">
        <v>161</v>
      </c>
      <c r="M45" s="13" t="s">
        <v>161</v>
      </c>
    </row>
    <row r="46" spans="1:13" ht="23.1" customHeight="1">
      <c r="A46" s="42" t="s">
        <v>134</v>
      </c>
      <c r="B46" s="1" t="s">
        <v>161</v>
      </c>
      <c r="C46" s="1" t="s">
        <v>161</v>
      </c>
      <c r="D46" s="1" t="s">
        <v>148</v>
      </c>
      <c r="E46" s="1" t="s">
        <v>148</v>
      </c>
      <c r="F46" s="1" t="s">
        <v>162</v>
      </c>
      <c r="H46" s="42" t="s">
        <v>134</v>
      </c>
      <c r="I46" s="13" t="s">
        <v>161</v>
      </c>
      <c r="J46" s="13" t="s">
        <v>161</v>
      </c>
      <c r="K46" s="13" t="s">
        <v>148</v>
      </c>
      <c r="L46" s="13" t="s">
        <v>148</v>
      </c>
      <c r="M46" s="13" t="s">
        <v>162</v>
      </c>
    </row>
    <row r="47" spans="1:13" ht="23.1" customHeight="1">
      <c r="A47" s="42" t="s">
        <v>136</v>
      </c>
      <c r="B47" s="1" t="s">
        <v>162</v>
      </c>
      <c r="C47" s="1" t="s">
        <v>162</v>
      </c>
      <c r="D47" s="1" t="s">
        <v>149</v>
      </c>
      <c r="E47" s="1" t="s">
        <v>149</v>
      </c>
      <c r="F47" s="1" t="s">
        <v>149</v>
      </c>
      <c r="H47" s="42" t="s">
        <v>136</v>
      </c>
      <c r="I47" s="13" t="s">
        <v>162</v>
      </c>
      <c r="J47" s="13" t="s">
        <v>162</v>
      </c>
      <c r="K47" s="13" t="s">
        <v>149</v>
      </c>
      <c r="L47" s="13" t="s">
        <v>149</v>
      </c>
      <c r="M47" s="13" t="s">
        <v>145</v>
      </c>
    </row>
    <row r="48" spans="1:13" ht="23.1" customHeight="1">
      <c r="A48" s="42" t="s">
        <v>137</v>
      </c>
      <c r="B48" s="1" t="s">
        <v>145</v>
      </c>
      <c r="C48" s="1" t="s">
        <v>145</v>
      </c>
      <c r="D48" s="1" t="s">
        <v>132</v>
      </c>
      <c r="E48" s="1" t="s">
        <v>138</v>
      </c>
      <c r="F48" s="1" t="s">
        <v>150</v>
      </c>
      <c r="H48" s="42" t="s">
        <v>137</v>
      </c>
      <c r="I48" s="13" t="s">
        <v>150</v>
      </c>
      <c r="J48" s="13" t="s">
        <v>145</v>
      </c>
      <c r="K48" s="13" t="s">
        <v>132</v>
      </c>
      <c r="L48" s="13" t="s">
        <v>138</v>
      </c>
      <c r="M48" s="13" t="s">
        <v>150</v>
      </c>
    </row>
    <row r="49" spans="1:13" ht="23.1" customHeight="1"/>
    <row r="50" spans="1:13" ht="23.1" customHeight="1">
      <c r="A50" s="204" t="s">
        <v>163</v>
      </c>
      <c r="B50" s="204"/>
      <c r="C50" s="204"/>
      <c r="D50" s="204"/>
      <c r="E50" s="204"/>
      <c r="F50" s="204"/>
      <c r="H50" s="204" t="s">
        <v>164</v>
      </c>
      <c r="I50" s="204"/>
      <c r="J50" s="204"/>
      <c r="K50" s="204"/>
      <c r="L50" s="204"/>
      <c r="M50" s="204"/>
    </row>
    <row r="51" spans="1:13" ht="23.1" customHeight="1">
      <c r="A51" s="41" t="s">
        <v>125</v>
      </c>
      <c r="B51" s="41" t="s">
        <v>126</v>
      </c>
      <c r="C51" s="41" t="s">
        <v>127</v>
      </c>
      <c r="D51" s="41" t="s">
        <v>128</v>
      </c>
      <c r="E51" s="41" t="s">
        <v>129</v>
      </c>
      <c r="F51" s="41" t="s">
        <v>130</v>
      </c>
      <c r="H51" s="41" t="s">
        <v>125</v>
      </c>
      <c r="I51" s="41" t="s">
        <v>126</v>
      </c>
      <c r="J51" s="41" t="s">
        <v>127</v>
      </c>
      <c r="K51" s="41" t="s">
        <v>128</v>
      </c>
      <c r="L51" s="41" t="s">
        <v>129</v>
      </c>
      <c r="M51" s="41" t="s">
        <v>130</v>
      </c>
    </row>
    <row r="52" spans="1:13" ht="23.1" customHeight="1">
      <c r="A52" s="42" t="s">
        <v>131</v>
      </c>
      <c r="B52" s="13" t="s">
        <v>146</v>
      </c>
      <c r="C52" s="13" t="s">
        <v>146</v>
      </c>
      <c r="D52" s="13" t="s">
        <v>147</v>
      </c>
      <c r="E52" s="13" t="s">
        <v>161</v>
      </c>
      <c r="F52" s="13" t="s">
        <v>161</v>
      </c>
      <c r="H52" s="42" t="s">
        <v>131</v>
      </c>
      <c r="I52" s="13" t="s">
        <v>146</v>
      </c>
      <c r="J52" s="13" t="s">
        <v>146</v>
      </c>
      <c r="K52" s="1" t="s">
        <v>147</v>
      </c>
      <c r="L52" s="1" t="s">
        <v>161</v>
      </c>
      <c r="M52" s="1" t="s">
        <v>161</v>
      </c>
    </row>
    <row r="53" spans="1:13" ht="23.1" customHeight="1">
      <c r="A53" s="42" t="s">
        <v>134</v>
      </c>
      <c r="B53" s="13" t="s">
        <v>161</v>
      </c>
      <c r="C53" s="13" t="s">
        <v>161</v>
      </c>
      <c r="D53" s="13" t="s">
        <v>148</v>
      </c>
      <c r="E53" s="13" t="s">
        <v>148</v>
      </c>
      <c r="F53" s="13" t="s">
        <v>162</v>
      </c>
      <c r="H53" s="42" t="s">
        <v>134</v>
      </c>
      <c r="I53" s="1" t="s">
        <v>161</v>
      </c>
      <c r="J53" s="1" t="s">
        <v>148</v>
      </c>
      <c r="K53" s="1" t="s">
        <v>148</v>
      </c>
      <c r="L53" s="1" t="s">
        <v>148</v>
      </c>
      <c r="M53" s="1" t="s">
        <v>162</v>
      </c>
    </row>
    <row r="54" spans="1:13" ht="23.1" customHeight="1">
      <c r="A54" s="42" t="s">
        <v>136</v>
      </c>
      <c r="B54" s="13" t="s">
        <v>162</v>
      </c>
      <c r="C54" s="13" t="s">
        <v>162</v>
      </c>
      <c r="D54" s="13" t="s">
        <v>149</v>
      </c>
      <c r="E54" s="13" t="s">
        <v>149</v>
      </c>
      <c r="F54" s="13" t="s">
        <v>149</v>
      </c>
      <c r="H54" s="42" t="s">
        <v>136</v>
      </c>
      <c r="I54" s="1" t="s">
        <v>162</v>
      </c>
      <c r="J54" s="1" t="s">
        <v>162</v>
      </c>
      <c r="K54" s="1" t="s">
        <v>149</v>
      </c>
      <c r="L54" s="1" t="s">
        <v>149</v>
      </c>
      <c r="M54" s="1" t="s">
        <v>145</v>
      </c>
    </row>
    <row r="55" spans="1:13" ht="23.1" customHeight="1">
      <c r="A55" s="42" t="s">
        <v>137</v>
      </c>
      <c r="B55" s="13" t="s">
        <v>145</v>
      </c>
      <c r="C55" s="13" t="s">
        <v>145</v>
      </c>
      <c r="D55" s="13" t="s">
        <v>132</v>
      </c>
      <c r="E55" s="13" t="s">
        <v>138</v>
      </c>
      <c r="F55" s="13" t="s">
        <v>150</v>
      </c>
      <c r="H55" s="42" t="s">
        <v>137</v>
      </c>
      <c r="I55" s="1" t="s">
        <v>150</v>
      </c>
      <c r="J55" s="1" t="s">
        <v>132</v>
      </c>
      <c r="K55" s="1" t="s">
        <v>138</v>
      </c>
      <c r="L55" s="1" t="s">
        <v>138</v>
      </c>
      <c r="M55" s="1" t="s">
        <v>150</v>
      </c>
    </row>
    <row r="56" spans="1:13" ht="23.1" customHeight="1"/>
    <row r="57" spans="1:13" ht="23.1" customHeight="1">
      <c r="A57" s="204" t="s">
        <v>165</v>
      </c>
      <c r="B57" s="204"/>
      <c r="C57" s="204"/>
      <c r="D57" s="204"/>
      <c r="E57" s="204"/>
      <c r="F57" s="204"/>
      <c r="H57" s="205" t="s">
        <v>166</v>
      </c>
      <c r="I57" s="205"/>
      <c r="J57" s="205"/>
      <c r="K57" s="205"/>
      <c r="L57" s="205"/>
      <c r="M57" s="205"/>
    </row>
    <row r="58" spans="1:13" ht="23.1" customHeight="1">
      <c r="A58" s="41" t="s">
        <v>125</v>
      </c>
      <c r="B58" s="41" t="s">
        <v>126</v>
      </c>
      <c r="C58" s="41" t="s">
        <v>127</v>
      </c>
      <c r="D58" s="41" t="s">
        <v>128</v>
      </c>
      <c r="E58" s="41" t="s">
        <v>129</v>
      </c>
      <c r="F58" s="41" t="s">
        <v>130</v>
      </c>
      <c r="H58" s="41" t="s">
        <v>125</v>
      </c>
      <c r="I58" s="41" t="s">
        <v>126</v>
      </c>
      <c r="J58" s="41" t="s">
        <v>127</v>
      </c>
      <c r="K58" s="41" t="s">
        <v>128</v>
      </c>
      <c r="L58" s="41" t="s">
        <v>129</v>
      </c>
      <c r="M58" s="41" t="s">
        <v>130</v>
      </c>
    </row>
    <row r="59" spans="1:13" ht="23.1" customHeight="1">
      <c r="A59" s="42" t="s">
        <v>131</v>
      </c>
      <c r="B59" s="13" t="s">
        <v>146</v>
      </c>
      <c r="C59" s="13" t="s">
        <v>146</v>
      </c>
      <c r="D59" s="13" t="s">
        <v>146</v>
      </c>
      <c r="E59" s="13" t="s">
        <v>147</v>
      </c>
      <c r="F59" s="1" t="s">
        <v>161</v>
      </c>
      <c r="H59" s="42" t="s">
        <v>131</v>
      </c>
      <c r="I59" s="13" t="s">
        <v>146</v>
      </c>
      <c r="J59" s="13" t="s">
        <v>146</v>
      </c>
      <c r="K59" s="13" t="s">
        <v>146</v>
      </c>
      <c r="L59" s="13" t="s">
        <v>147</v>
      </c>
      <c r="M59" s="1" t="s">
        <v>161</v>
      </c>
    </row>
    <row r="60" spans="1:13" ht="23.1" customHeight="1">
      <c r="A60" s="42" t="s">
        <v>134</v>
      </c>
      <c r="B60" s="1" t="s">
        <v>161</v>
      </c>
      <c r="C60" s="1" t="s">
        <v>161</v>
      </c>
      <c r="D60" s="1" t="s">
        <v>161</v>
      </c>
      <c r="E60" s="1" t="s">
        <v>148</v>
      </c>
      <c r="F60" s="1" t="s">
        <v>148</v>
      </c>
      <c r="H60" s="42" t="s">
        <v>134</v>
      </c>
      <c r="I60" s="1" t="s">
        <v>161</v>
      </c>
      <c r="J60" s="1" t="s">
        <v>161</v>
      </c>
      <c r="K60" s="1" t="s">
        <v>161</v>
      </c>
      <c r="L60" s="1" t="s">
        <v>148</v>
      </c>
      <c r="M60" s="1" t="s">
        <v>148</v>
      </c>
    </row>
    <row r="61" spans="1:13" ht="23.1" customHeight="1">
      <c r="A61" s="42" t="s">
        <v>136</v>
      </c>
      <c r="B61" s="1" t="s">
        <v>148</v>
      </c>
      <c r="C61" s="1" t="s">
        <v>162</v>
      </c>
      <c r="D61" s="1" t="s">
        <v>162</v>
      </c>
      <c r="E61" s="1" t="s">
        <v>162</v>
      </c>
      <c r="F61" s="1" t="s">
        <v>149</v>
      </c>
      <c r="H61" s="42" t="s">
        <v>136</v>
      </c>
      <c r="I61" s="1" t="s">
        <v>148</v>
      </c>
      <c r="J61" s="1" t="s">
        <v>162</v>
      </c>
      <c r="K61" s="1" t="s">
        <v>162</v>
      </c>
      <c r="L61" s="1" t="s">
        <v>149</v>
      </c>
      <c r="M61" s="1" t="s">
        <v>149</v>
      </c>
    </row>
    <row r="62" spans="1:13" ht="23.1" customHeight="1">
      <c r="A62" s="42" t="s">
        <v>137</v>
      </c>
      <c r="B62" s="1" t="s">
        <v>149</v>
      </c>
      <c r="C62" s="1" t="s">
        <v>149</v>
      </c>
      <c r="D62" s="1" t="s">
        <v>145</v>
      </c>
      <c r="E62" s="1" t="s">
        <v>150</v>
      </c>
      <c r="F62" s="1" t="s">
        <v>150</v>
      </c>
      <c r="H62" s="42" t="s">
        <v>137</v>
      </c>
      <c r="I62" s="1" t="s">
        <v>145</v>
      </c>
      <c r="J62" s="1" t="s">
        <v>145</v>
      </c>
      <c r="K62" s="1" t="s">
        <v>150</v>
      </c>
      <c r="L62" s="1" t="s">
        <v>150</v>
      </c>
      <c r="M62" s="1" t="s">
        <v>150</v>
      </c>
    </row>
    <row r="63" spans="1:13" ht="23.1" customHeight="1"/>
    <row r="64" spans="1:13" ht="23.1" customHeight="1">
      <c r="A64" s="204" t="s">
        <v>167</v>
      </c>
      <c r="B64" s="204"/>
      <c r="C64" s="204"/>
      <c r="D64" s="204"/>
      <c r="E64" s="204"/>
      <c r="F64" s="204"/>
      <c r="H64" s="204" t="s">
        <v>167</v>
      </c>
      <c r="I64" s="204"/>
      <c r="J64" s="204"/>
      <c r="K64" s="204"/>
      <c r="L64" s="204"/>
      <c r="M64" s="204"/>
    </row>
    <row r="65" spans="1:13" ht="23.1" customHeight="1">
      <c r="A65" s="41" t="s">
        <v>125</v>
      </c>
      <c r="B65" s="41" t="s">
        <v>126</v>
      </c>
      <c r="C65" s="41" t="s">
        <v>127</v>
      </c>
      <c r="D65" s="41" t="s">
        <v>128</v>
      </c>
      <c r="E65" s="41" t="s">
        <v>129</v>
      </c>
      <c r="F65" s="41" t="s">
        <v>130</v>
      </c>
      <c r="H65" s="41" t="s">
        <v>125</v>
      </c>
      <c r="I65" s="41" t="s">
        <v>126</v>
      </c>
      <c r="J65" s="41" t="s">
        <v>127</v>
      </c>
      <c r="K65" s="41" t="s">
        <v>128</v>
      </c>
      <c r="L65" s="41" t="s">
        <v>129</v>
      </c>
      <c r="M65" s="41" t="s">
        <v>130</v>
      </c>
    </row>
    <row r="66" spans="1:13" ht="23.1" customHeight="1">
      <c r="A66" s="42" t="s">
        <v>131</v>
      </c>
      <c r="B66" s="1" t="s">
        <v>162</v>
      </c>
      <c r="C66" s="1" t="s">
        <v>162</v>
      </c>
      <c r="D66" s="1" t="s">
        <v>162</v>
      </c>
      <c r="E66" s="1" t="s">
        <v>162</v>
      </c>
      <c r="F66" s="1" t="s">
        <v>162</v>
      </c>
      <c r="H66" s="42" t="s">
        <v>131</v>
      </c>
      <c r="I66" s="1" t="s">
        <v>162</v>
      </c>
      <c r="J66" s="1" t="s">
        <v>162</v>
      </c>
      <c r="K66" s="1" t="s">
        <v>162</v>
      </c>
      <c r="L66" s="1" t="s">
        <v>162</v>
      </c>
      <c r="M66" s="1" t="s">
        <v>162</v>
      </c>
    </row>
    <row r="67" spans="1:13" ht="23.1" customHeight="1">
      <c r="A67" s="42" t="s">
        <v>134</v>
      </c>
      <c r="B67" s="1" t="s">
        <v>144</v>
      </c>
      <c r="C67" s="1" t="s">
        <v>144</v>
      </c>
      <c r="D67" s="1" t="s">
        <v>144</v>
      </c>
      <c r="E67" s="1" t="s">
        <v>144</v>
      </c>
      <c r="F67" s="1" t="s">
        <v>144</v>
      </c>
      <c r="H67" s="42" t="s">
        <v>134</v>
      </c>
      <c r="I67" s="1" t="s">
        <v>144</v>
      </c>
      <c r="J67" s="1" t="s">
        <v>144</v>
      </c>
      <c r="K67" s="1" t="s">
        <v>144</v>
      </c>
      <c r="L67" s="1" t="s">
        <v>144</v>
      </c>
      <c r="M67" s="1" t="s">
        <v>144</v>
      </c>
    </row>
    <row r="68" spans="1:13" ht="23.1" customHeight="1">
      <c r="A68" s="42" t="s">
        <v>136</v>
      </c>
      <c r="B68" s="1" t="s">
        <v>132</v>
      </c>
      <c r="C68" s="1" t="s">
        <v>132</v>
      </c>
      <c r="D68" s="1" t="s">
        <v>132</v>
      </c>
      <c r="E68" s="1" t="s">
        <v>132</v>
      </c>
      <c r="F68" s="1" t="s">
        <v>132</v>
      </c>
      <c r="H68" s="42" t="s">
        <v>136</v>
      </c>
      <c r="I68" s="1" t="s">
        <v>132</v>
      </c>
      <c r="J68" s="1" t="s">
        <v>132</v>
      </c>
      <c r="K68" s="1" t="s">
        <v>132</v>
      </c>
      <c r="L68" s="1" t="s">
        <v>132</v>
      </c>
      <c r="M68" s="1" t="s">
        <v>132</v>
      </c>
    </row>
    <row r="69" spans="1:13" ht="23.1" customHeight="1">
      <c r="A69" s="42" t="s">
        <v>137</v>
      </c>
      <c r="B69" s="1" t="s">
        <v>150</v>
      </c>
      <c r="C69" s="1" t="s">
        <v>150</v>
      </c>
      <c r="D69" s="1" t="s">
        <v>150</v>
      </c>
      <c r="E69" s="1" t="s">
        <v>150</v>
      </c>
      <c r="F69" s="1" t="s">
        <v>150</v>
      </c>
      <c r="G69" s="7"/>
      <c r="H69" s="42" t="s">
        <v>137</v>
      </c>
      <c r="I69" s="1" t="s">
        <v>150</v>
      </c>
      <c r="J69" s="1" t="s">
        <v>150</v>
      </c>
      <c r="K69" s="1" t="s">
        <v>150</v>
      </c>
      <c r="L69" s="1" t="s">
        <v>150</v>
      </c>
      <c r="M69" s="1" t="s">
        <v>150</v>
      </c>
    </row>
    <row r="70" spans="1:13" ht="23.1" customHeight="1"/>
    <row r="71" spans="1:13" ht="23.1" customHeight="1"/>
    <row r="72" spans="1:13" ht="23.1" customHeight="1"/>
    <row r="73" spans="1:13" ht="23.1" customHeight="1"/>
    <row r="74" spans="1:13" ht="23.1" customHeight="1"/>
    <row r="75" spans="1:13" ht="23.1" customHeight="1"/>
    <row r="76" spans="1:13" ht="23.1" customHeight="1"/>
    <row r="77" spans="1:13" ht="23.1" customHeight="1"/>
    <row r="78" spans="1:13" ht="23.1" customHeight="1"/>
    <row r="79" spans="1:13" ht="23.1" customHeight="1"/>
    <row r="80" spans="1:13" ht="23.1" customHeight="1"/>
    <row r="81" ht="23.1" customHeight="1"/>
    <row r="82" ht="23.1" customHeight="1"/>
    <row r="83" ht="23.1" customHeight="1"/>
    <row r="84" ht="23.1" customHeight="1"/>
    <row r="85" ht="23.1" customHeight="1"/>
    <row r="86" ht="23.1" customHeight="1"/>
    <row r="87" ht="23.1" customHeight="1"/>
    <row r="88" ht="23.1" customHeight="1"/>
    <row r="89" ht="23.1" customHeight="1"/>
    <row r="90" ht="23.1" customHeight="1"/>
    <row r="91" ht="23.1" customHeight="1"/>
    <row r="92" ht="23.1" customHeight="1"/>
    <row r="93" ht="23.1" customHeight="1"/>
    <row r="94" ht="23.1" customHeight="1"/>
    <row r="95" ht="23.1" customHeight="1"/>
    <row r="96" ht="23.1" customHeight="1"/>
    <row r="97" ht="23.1" customHeight="1"/>
    <row r="98" ht="23.1" customHeight="1"/>
    <row r="99" ht="23.1" customHeight="1"/>
    <row r="100" ht="23.1" customHeight="1"/>
    <row r="101" ht="23.1" customHeight="1"/>
    <row r="102" ht="23.1" customHeight="1"/>
    <row r="103" ht="23.1" customHeight="1"/>
    <row r="104" ht="23.1" customHeight="1"/>
    <row r="105" ht="23.1" customHeight="1"/>
    <row r="106" ht="23.1" customHeight="1"/>
    <row r="107" ht="23.1" customHeight="1"/>
    <row r="108" ht="23.1" customHeight="1"/>
    <row r="109" ht="23.1" customHeight="1"/>
    <row r="110" ht="23.1" customHeight="1"/>
    <row r="111" ht="23.1" customHeight="1"/>
    <row r="112" ht="23.1" customHeight="1"/>
    <row r="113" ht="23.1" customHeight="1"/>
  </sheetData>
  <mergeCells count="20">
    <mergeCell ref="A64:F64"/>
    <mergeCell ref="H64:M64"/>
    <mergeCell ref="A43:F43"/>
    <mergeCell ref="H43:M43"/>
    <mergeCell ref="A50:F50"/>
    <mergeCell ref="H50:M50"/>
    <mergeCell ref="A57:F57"/>
    <mergeCell ref="H57:M57"/>
    <mergeCell ref="A22:F22"/>
    <mergeCell ref="H22:M22"/>
    <mergeCell ref="A29:F29"/>
    <mergeCell ref="H29:M29"/>
    <mergeCell ref="A36:F36"/>
    <mergeCell ref="H36:M36"/>
    <mergeCell ref="A1:F1"/>
    <mergeCell ref="H1:M1"/>
    <mergeCell ref="A8:F8"/>
    <mergeCell ref="H8:M8"/>
    <mergeCell ref="A15:F15"/>
    <mergeCell ref="H15:M15"/>
  </mergeCells>
  <phoneticPr fontId="16" type="noConversion"/>
  <pageMargins left="0.75000000000000011" right="0.75000000000000011" top="0.8" bottom="0.8" header="0.5" footer="0.5"/>
  <pageSetup scale="55" orientation="portrait" horizontalDpi="4294967292" verticalDpi="4294967292"/>
  <rowBreaks count="1" manualBreakCount="1">
    <brk id="48"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3"/>
  <sheetViews>
    <sheetView topLeftCell="A4" workbookViewId="0">
      <selection activeCell="J7" sqref="J7:J22"/>
    </sheetView>
  </sheetViews>
  <sheetFormatPr defaultColWidth="10.875" defaultRowHeight="15.6"/>
  <cols>
    <col min="1" max="1" width="47.125" style="15" customWidth="1"/>
    <col min="2" max="2" width="13.5" style="15" customWidth="1"/>
    <col min="3" max="3" width="13.875" style="15" customWidth="1"/>
    <col min="4" max="4" width="9.5" style="68" customWidth="1"/>
    <col min="5" max="9" width="10.875" style="15" customWidth="1"/>
    <col min="10" max="10" width="12" style="15" customWidth="1"/>
    <col min="11" max="11" width="9.375" style="15" customWidth="1"/>
    <col min="12" max="16384" width="10.875" style="3"/>
  </cols>
  <sheetData>
    <row r="1" spans="1:11" ht="16.149999999999999" thickBot="1"/>
    <row r="2" spans="1:11">
      <c r="A2" s="208" t="s">
        <v>168</v>
      </c>
      <c r="B2" s="209"/>
      <c r="C2" s="209"/>
      <c r="D2" s="209"/>
      <c r="E2" s="209"/>
      <c r="F2" s="209"/>
      <c r="G2" s="209"/>
      <c r="H2" s="209"/>
      <c r="I2" s="209"/>
      <c r="J2" s="209"/>
      <c r="K2" s="209"/>
    </row>
    <row r="3" spans="1:11">
      <c r="A3" s="210"/>
      <c r="B3" s="211"/>
      <c r="C3" s="211"/>
      <c r="D3" s="211"/>
      <c r="E3" s="211"/>
      <c r="F3" s="211"/>
      <c r="G3" s="211"/>
      <c r="H3" s="211"/>
      <c r="I3" s="211"/>
      <c r="J3" s="211"/>
      <c r="K3" s="211"/>
    </row>
    <row r="4" spans="1:11" ht="16.149999999999999" thickBot="1">
      <c r="A4" s="212"/>
      <c r="B4" s="213"/>
      <c r="C4" s="213"/>
      <c r="D4" s="213"/>
      <c r="E4" s="213"/>
      <c r="F4" s="213"/>
      <c r="G4" s="213"/>
      <c r="H4" s="213"/>
      <c r="I4" s="213"/>
      <c r="J4" s="213"/>
      <c r="K4" s="213"/>
    </row>
    <row r="5" spans="1:11" ht="26.1" customHeight="1">
      <c r="A5" s="217" t="s">
        <v>5</v>
      </c>
      <c r="B5" s="206" t="s">
        <v>169</v>
      </c>
      <c r="C5" s="206" t="s">
        <v>170</v>
      </c>
      <c r="D5" s="214" t="s">
        <v>171</v>
      </c>
      <c r="E5" s="149" t="s">
        <v>172</v>
      </c>
      <c r="F5" s="179"/>
      <c r="G5" s="179"/>
      <c r="H5" s="179"/>
      <c r="I5" s="179"/>
      <c r="J5" s="146"/>
      <c r="K5" s="206" t="s">
        <v>173</v>
      </c>
    </row>
    <row r="6" spans="1:11" ht="26.1" customHeight="1" thickBot="1">
      <c r="A6" s="218"/>
      <c r="B6" s="207"/>
      <c r="C6" s="207"/>
      <c r="D6" s="215"/>
      <c r="E6" s="57" t="s">
        <v>174</v>
      </c>
      <c r="F6" s="58" t="s">
        <v>175</v>
      </c>
      <c r="G6" s="58" t="s">
        <v>176</v>
      </c>
      <c r="H6" s="58" t="s">
        <v>177</v>
      </c>
      <c r="I6" s="58" t="s">
        <v>178</v>
      </c>
      <c r="J6" s="61" t="s">
        <v>179</v>
      </c>
      <c r="K6" s="207"/>
    </row>
    <row r="7" spans="1:11" ht="31.15">
      <c r="A7" s="85" t="s">
        <v>105</v>
      </c>
      <c r="B7" s="112">
        <v>4</v>
      </c>
      <c r="C7" s="112">
        <v>180</v>
      </c>
      <c r="D7" s="64">
        <f t="shared" ref="D7:D22" si="0">C7/B7</f>
        <v>45</v>
      </c>
      <c r="E7" s="69"/>
      <c r="F7" s="39"/>
      <c r="G7" s="39"/>
      <c r="H7" s="39">
        <v>160</v>
      </c>
      <c r="I7" s="39">
        <v>80</v>
      </c>
      <c r="J7" s="169">
        <v>880</v>
      </c>
      <c r="K7" s="71">
        <f>SUM(F7:I7)</f>
        <v>240</v>
      </c>
    </row>
    <row r="8" spans="1:11" ht="46.9">
      <c r="A8" s="4" t="s">
        <v>66</v>
      </c>
      <c r="B8" s="113">
        <v>2</v>
      </c>
      <c r="C8" s="113">
        <v>140</v>
      </c>
      <c r="D8" s="65">
        <f t="shared" si="0"/>
        <v>70</v>
      </c>
      <c r="E8" s="70"/>
      <c r="F8" s="13"/>
      <c r="G8" s="13">
        <v>72</v>
      </c>
      <c r="H8" s="13"/>
      <c r="I8" s="13">
        <v>80</v>
      </c>
      <c r="J8" s="216"/>
      <c r="K8" s="17">
        <f t="shared" ref="K8:K22" si="1">SUM(F8:I8)</f>
        <v>152</v>
      </c>
    </row>
    <row r="9" spans="1:11" ht="46.9">
      <c r="A9" s="4" t="s">
        <v>53</v>
      </c>
      <c r="B9" s="113">
        <v>3</v>
      </c>
      <c r="C9" s="113">
        <v>140</v>
      </c>
      <c r="D9" s="65">
        <f t="shared" si="0"/>
        <v>46.666666666666664</v>
      </c>
      <c r="E9" s="70"/>
      <c r="F9" s="13"/>
      <c r="G9" s="13">
        <v>140</v>
      </c>
      <c r="H9" s="13"/>
      <c r="I9" s="13"/>
      <c r="J9" s="216"/>
      <c r="K9" s="17">
        <f t="shared" si="1"/>
        <v>140</v>
      </c>
    </row>
    <row r="10" spans="1:11" ht="62.45">
      <c r="A10" s="4" t="s">
        <v>70</v>
      </c>
      <c r="B10" s="113">
        <v>2</v>
      </c>
      <c r="C10" s="113">
        <v>180</v>
      </c>
      <c r="D10" s="65">
        <f t="shared" si="0"/>
        <v>90</v>
      </c>
      <c r="E10" s="70"/>
      <c r="F10" s="13"/>
      <c r="G10" s="13">
        <v>92</v>
      </c>
      <c r="H10" s="13">
        <v>96</v>
      </c>
      <c r="I10" s="13"/>
      <c r="J10" s="216"/>
      <c r="K10" s="17">
        <f t="shared" si="1"/>
        <v>188</v>
      </c>
    </row>
    <row r="11" spans="1:11" ht="46.9">
      <c r="A11" s="4" t="s">
        <v>78</v>
      </c>
      <c r="B11" s="113">
        <v>5</v>
      </c>
      <c r="C11" s="113">
        <v>180</v>
      </c>
      <c r="D11" s="65">
        <f t="shared" si="0"/>
        <v>36</v>
      </c>
      <c r="E11" s="70"/>
      <c r="F11" s="13"/>
      <c r="G11" s="13">
        <v>72</v>
      </c>
      <c r="H11" s="13">
        <v>120</v>
      </c>
      <c r="I11" s="13"/>
      <c r="J11" s="216"/>
      <c r="K11" s="17">
        <f t="shared" si="1"/>
        <v>192</v>
      </c>
    </row>
    <row r="12" spans="1:11" ht="39.950000000000003" customHeight="1">
      <c r="A12" s="4" t="s">
        <v>76</v>
      </c>
      <c r="B12" s="113">
        <v>3</v>
      </c>
      <c r="C12" s="113">
        <v>180</v>
      </c>
      <c r="D12" s="65">
        <f t="shared" si="0"/>
        <v>60</v>
      </c>
      <c r="E12" s="70"/>
      <c r="F12" s="13"/>
      <c r="G12" s="13">
        <v>60</v>
      </c>
      <c r="H12" s="13">
        <v>120</v>
      </c>
      <c r="I12" s="13"/>
      <c r="J12" s="216"/>
      <c r="K12" s="17">
        <f t="shared" si="1"/>
        <v>180</v>
      </c>
    </row>
    <row r="13" spans="1:11" ht="62.45">
      <c r="A13" s="4" t="s">
        <v>57</v>
      </c>
      <c r="B13" s="113">
        <v>3</v>
      </c>
      <c r="C13" s="113">
        <v>180</v>
      </c>
      <c r="D13" s="65">
        <f t="shared" si="0"/>
        <v>60</v>
      </c>
      <c r="E13" s="70"/>
      <c r="F13" s="13"/>
      <c r="G13" s="13">
        <v>184</v>
      </c>
      <c r="H13" s="13"/>
      <c r="I13" s="13"/>
      <c r="J13" s="216"/>
      <c r="K13" s="17">
        <f t="shared" si="1"/>
        <v>184</v>
      </c>
    </row>
    <row r="14" spans="1:11" ht="46.9">
      <c r="A14" s="4" t="s">
        <v>44</v>
      </c>
      <c r="B14" s="113">
        <v>4</v>
      </c>
      <c r="C14" s="113">
        <v>180</v>
      </c>
      <c r="D14" s="65">
        <f t="shared" si="0"/>
        <v>45</v>
      </c>
      <c r="E14" s="70"/>
      <c r="F14" s="13">
        <v>48</v>
      </c>
      <c r="G14" s="13">
        <v>140</v>
      </c>
      <c r="H14" s="13"/>
      <c r="I14" s="13"/>
      <c r="J14" s="216"/>
      <c r="K14" s="17">
        <f t="shared" si="1"/>
        <v>188</v>
      </c>
    </row>
    <row r="15" spans="1:11" ht="62.45">
      <c r="A15" s="5" t="s">
        <v>42</v>
      </c>
      <c r="B15" s="113">
        <v>3</v>
      </c>
      <c r="C15" s="113">
        <v>140</v>
      </c>
      <c r="D15" s="65">
        <f t="shared" si="0"/>
        <v>46.666666666666664</v>
      </c>
      <c r="E15" s="70"/>
      <c r="F15" s="13">
        <v>48</v>
      </c>
      <c r="G15" s="13">
        <v>100</v>
      </c>
      <c r="H15" s="13"/>
      <c r="I15" s="13"/>
      <c r="J15" s="216"/>
      <c r="K15" s="17">
        <f t="shared" si="1"/>
        <v>148</v>
      </c>
    </row>
    <row r="16" spans="1:11" ht="46.9">
      <c r="A16" s="5" t="s">
        <v>99</v>
      </c>
      <c r="B16" s="113">
        <v>3</v>
      </c>
      <c r="C16" s="113">
        <v>180</v>
      </c>
      <c r="D16" s="65">
        <f t="shared" si="0"/>
        <v>60</v>
      </c>
      <c r="E16" s="70"/>
      <c r="F16" s="13"/>
      <c r="G16" s="13"/>
      <c r="H16" s="13">
        <v>200</v>
      </c>
      <c r="I16" s="13"/>
      <c r="J16" s="216"/>
      <c r="K16" s="17">
        <f t="shared" si="1"/>
        <v>200</v>
      </c>
    </row>
    <row r="17" spans="1:11" ht="46.9">
      <c r="A17" s="5" t="s">
        <v>68</v>
      </c>
      <c r="B17" s="113">
        <v>2</v>
      </c>
      <c r="C17" s="113">
        <v>140</v>
      </c>
      <c r="D17" s="65">
        <f t="shared" si="0"/>
        <v>70</v>
      </c>
      <c r="E17" s="70"/>
      <c r="F17" s="13"/>
      <c r="G17" s="13">
        <v>72</v>
      </c>
      <c r="H17" s="13">
        <v>80</v>
      </c>
      <c r="I17" s="13"/>
      <c r="J17" s="216"/>
      <c r="K17" s="17">
        <f t="shared" si="1"/>
        <v>152</v>
      </c>
    </row>
    <row r="18" spans="1:11" ht="31.15">
      <c r="A18" s="5" t="s">
        <v>72</v>
      </c>
      <c r="B18" s="113">
        <v>4</v>
      </c>
      <c r="C18" s="113">
        <v>140</v>
      </c>
      <c r="D18" s="65">
        <f t="shared" si="0"/>
        <v>35</v>
      </c>
      <c r="E18" s="70"/>
      <c r="F18" s="13"/>
      <c r="G18" s="13">
        <v>104</v>
      </c>
      <c r="H18" s="13">
        <v>48</v>
      </c>
      <c r="I18" s="13"/>
      <c r="J18" s="216"/>
      <c r="K18" s="17">
        <f t="shared" si="1"/>
        <v>152</v>
      </c>
    </row>
    <row r="19" spans="1:11" ht="46.9">
      <c r="A19" s="5" t="s">
        <v>50</v>
      </c>
      <c r="B19" s="113">
        <v>2</v>
      </c>
      <c r="C19" s="113">
        <v>140</v>
      </c>
      <c r="D19" s="65">
        <f t="shared" si="0"/>
        <v>70</v>
      </c>
      <c r="E19" s="70"/>
      <c r="F19" s="13"/>
      <c r="G19" s="13">
        <v>140</v>
      </c>
      <c r="H19" s="13"/>
      <c r="I19" s="13"/>
      <c r="J19" s="216"/>
      <c r="K19" s="17">
        <f t="shared" si="1"/>
        <v>140</v>
      </c>
    </row>
    <row r="20" spans="1:11" ht="31.15">
      <c r="A20" s="5" t="s">
        <v>46</v>
      </c>
      <c r="B20" s="113">
        <v>14</v>
      </c>
      <c r="C20" s="113">
        <v>120</v>
      </c>
      <c r="D20" s="65">
        <v>8</v>
      </c>
      <c r="E20" s="12">
        <v>40</v>
      </c>
      <c r="F20" s="13">
        <v>16</v>
      </c>
      <c r="G20" s="13">
        <v>72</v>
      </c>
      <c r="H20" s="13">
        <v>48</v>
      </c>
      <c r="I20" s="13">
        <v>80</v>
      </c>
      <c r="J20" s="216"/>
      <c r="K20" s="17">
        <f>SUM(E20:I20)</f>
        <v>256</v>
      </c>
    </row>
    <row r="21" spans="1:11" ht="31.15">
      <c r="A21" s="102" t="s">
        <v>48</v>
      </c>
      <c r="B21" s="113">
        <v>7</v>
      </c>
      <c r="C21" s="113">
        <v>180</v>
      </c>
      <c r="D21" s="65">
        <f t="shared" si="0"/>
        <v>25.714285714285715</v>
      </c>
      <c r="E21" s="70"/>
      <c r="F21" s="13">
        <v>32</v>
      </c>
      <c r="G21" s="13">
        <v>152</v>
      </c>
      <c r="H21" s="13"/>
      <c r="I21" s="13"/>
      <c r="J21" s="216"/>
      <c r="K21" s="17">
        <f t="shared" si="1"/>
        <v>184</v>
      </c>
    </row>
    <row r="22" spans="1:11">
      <c r="A22" s="102" t="s">
        <v>92</v>
      </c>
      <c r="B22" s="113">
        <v>8</v>
      </c>
      <c r="C22" s="113">
        <v>180</v>
      </c>
      <c r="D22" s="65">
        <f t="shared" si="0"/>
        <v>22.5</v>
      </c>
      <c r="E22" s="70"/>
      <c r="F22" s="13"/>
      <c r="G22" s="13">
        <v>120</v>
      </c>
      <c r="H22" s="13">
        <v>88</v>
      </c>
      <c r="I22" s="13">
        <v>80</v>
      </c>
      <c r="J22" s="216"/>
      <c r="K22" s="17">
        <f t="shared" si="1"/>
        <v>288</v>
      </c>
    </row>
    <row r="23" spans="1:11" ht="32.1" customHeight="1" thickBot="1">
      <c r="A23" s="66" t="s">
        <v>180</v>
      </c>
      <c r="B23" s="31">
        <f>SUM(B7:B22)</f>
        <v>69</v>
      </c>
      <c r="C23" s="31">
        <f>SUM(C7:C22)</f>
        <v>2580</v>
      </c>
      <c r="D23" s="67"/>
      <c r="E23" s="32">
        <f>SUM(E7:E22)</f>
        <v>40</v>
      </c>
      <c r="F23" s="50">
        <f t="shared" ref="F23:J23" si="2">SUM(F7:F22)</f>
        <v>144</v>
      </c>
      <c r="G23" s="50">
        <f t="shared" si="2"/>
        <v>1520</v>
      </c>
      <c r="H23" s="50">
        <f t="shared" si="2"/>
        <v>960</v>
      </c>
      <c r="I23" s="50">
        <f t="shared" si="2"/>
        <v>320</v>
      </c>
      <c r="J23" s="33">
        <f t="shared" si="2"/>
        <v>880</v>
      </c>
      <c r="K23" s="62">
        <f>SUM(K7:K22)</f>
        <v>2984</v>
      </c>
    </row>
  </sheetData>
  <mergeCells count="8">
    <mergeCell ref="K5:K6"/>
    <mergeCell ref="A2:K4"/>
    <mergeCell ref="D5:D6"/>
    <mergeCell ref="J7:J22"/>
    <mergeCell ref="A5:A6"/>
    <mergeCell ref="B5:B6"/>
    <mergeCell ref="C5:C6"/>
    <mergeCell ref="E5:J5"/>
  </mergeCells>
  <phoneticPr fontId="16" type="noConversion"/>
  <pageMargins left="0.75000000000000011" right="0.75000000000000011" top="1" bottom="1" header="0.5" footer="0.5"/>
  <pageSetup scale="70" orientation="landscape"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11" defaultRowHeight="15.6"/>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Rojas Rivera</dc:creator>
  <cp:keywords/>
  <dc:description/>
  <cp:lastModifiedBy>Maria Nidia Velasquez Rodriguez</cp:lastModifiedBy>
  <cp:revision/>
  <dcterms:created xsi:type="dcterms:W3CDTF">2016-11-28T16:33:52Z</dcterms:created>
  <dcterms:modified xsi:type="dcterms:W3CDTF">2023-03-09T12:25:04Z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2023-03-09T12:24:34Z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dc7b93c9-ad32-48d9-a4a2-78ae73847558</vt:lpwstr>
  </property>
  <property fmtid="{D5CDD505-2E9C-101B-9397-08002B2CF9AE}" pid="8" name="MSIP_Label_1299739c-ad3d-4908-806e-4d91151a6e13_ContentBits">
    <vt:lpwstr>0</vt:lpwstr>
  </property>
</Properties>
</file>